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68" yWindow="32760" windowWidth="8280" windowHeight="9768" tabRatio="734" activeTab="0"/>
  </bookViews>
  <sheets>
    <sheet name="【※必読】企業再建計画の策定にあたって" sheetId="1" r:id="rId1"/>
    <sheet name="表紙" sheetId="2" r:id="rId2"/>
    <sheet name="０．事業概要" sheetId="3" r:id="rId3"/>
    <sheet name="1.事業の状況" sheetId="4" r:id="rId4"/>
    <sheet name="２．経営が困難になった要因" sheetId="5" r:id="rId5"/>
    <sheet name="３．経営が困難になった要因の解消・除去に向けた具体的方策" sheetId="6" r:id="rId6"/>
    <sheet name="４．今後の経営計画及び実施スケジュール" sheetId="7" r:id="rId7"/>
    <sheet name="５．資金繰りの安定化策" sheetId="8" r:id="rId8"/>
    <sheet name="６．今後３年間の収支の見通し" sheetId="9" r:id="rId9"/>
    <sheet name="４．（参考様式）売上計画" sheetId="10" r:id="rId10"/>
    <sheet name="４．（参考様式）変動費計画 " sheetId="11" r:id="rId11"/>
    <sheet name="４．（参考様式）固定費計画" sheetId="12" r:id="rId12"/>
    <sheet name="４．（参考様式）組織計画" sheetId="13" r:id="rId13"/>
    <sheet name="４．（参考様式）行動計画表" sheetId="14" r:id="rId14"/>
    <sheet name="５．（参考様式）資金繰り実績表" sheetId="15" r:id="rId15"/>
    <sheet name="５．（参考様式）資金繰り予定表（上期）" sheetId="16" r:id="rId16"/>
    <sheet name="５．（参考様式）資金繰り予定表（下期）" sheetId="17" r:id="rId17"/>
    <sheet name="６．（参考様式）中期収支計画" sheetId="18" r:id="rId18"/>
  </sheets>
  <externalReferences>
    <externalReference r:id="rId21"/>
  </externalReferences>
  <definedNames>
    <definedName name="_xlfn.IFERROR" hidden="1">#NAME?</definedName>
    <definedName name="_xlnm.Print_Area" localSheetId="4">'２．経営が困難になった要因'!$A$1:$AS$69</definedName>
    <definedName name="_xlnm.Print_Area" localSheetId="11">'４．（参考様式）固定費計画'!$B$1:$O$35</definedName>
    <definedName name="_xlnm.Print_Area" localSheetId="13">'４．（参考様式）行動計画表'!$A$1:$K$21</definedName>
    <definedName name="_xlnm.Print_Area" localSheetId="12">'４．（参考様式）組織計画'!$A$1:$N$37</definedName>
    <definedName name="_xlnm.Print_Area" localSheetId="9">'４．（参考様式）売上計画'!$B$1:$O$31</definedName>
    <definedName name="_xlnm.Print_Area" localSheetId="10">'４．（参考様式）変動費計画 '!$B$1:$Q$36</definedName>
    <definedName name="_xlnm.Print_Area" localSheetId="6">'４．今後の経営計画及び実施スケジュール'!$A$1:$AS$70</definedName>
    <definedName name="_xlnm.Print_Area" localSheetId="14">'５．（参考様式）資金繰り実績表'!$A$1:$S$55</definedName>
    <definedName name="_xlnm.Print_Area" localSheetId="16">'５．（参考様式）資金繰り予定表（下期）'!$A$1:$R$63</definedName>
    <definedName name="_xlnm.Print_Area" localSheetId="15">'５．（参考様式）資金繰り予定表（上期）'!$A$1:$R$63</definedName>
    <definedName name="_xlnm.Print_Area" localSheetId="17">'６．（参考様式）中期収支計画'!$B$4:$S$43</definedName>
    <definedName name="_xlnm.Print_Area" localSheetId="1">'表紙'!$A$1:$AS$48</definedName>
    <definedName name="Print_Area１">#REF!</definedName>
    <definedName name="Print_Area２" localSheetId="10">#REF!</definedName>
    <definedName name="Print_Area２">#REF!</definedName>
    <definedName name="Print_Area３" localSheetId="10">#REF!</definedName>
    <definedName name="Print_Area３">#REF!</definedName>
    <definedName name="Print_Area４" localSheetId="10">#REF!</definedName>
    <definedName name="Print_Area４">#REF!</definedName>
  </definedNames>
  <calcPr fullCalcOnLoad="1"/>
</workbook>
</file>

<file path=xl/comments8.xml><?xml version="1.0" encoding="utf-8"?>
<comments xmlns="http://schemas.openxmlformats.org/spreadsheetml/2006/main">
  <authors>
    <author>作成者</author>
  </authors>
  <commentList>
    <comment ref="D8" authorId="0">
      <text>
        <r>
          <rPr>
            <b/>
            <sz val="14"/>
            <rFont val="MS P ゴシック"/>
            <family val="3"/>
          </rPr>
          <t>基準月の前月末の現預金残高を入力してください。
【定期性預金残高は除く】</t>
        </r>
      </text>
    </comment>
  </commentList>
</comments>
</file>

<file path=xl/sharedStrings.xml><?xml version="1.0" encoding="utf-8"?>
<sst xmlns="http://schemas.openxmlformats.org/spreadsheetml/2006/main" count="801" uniqueCount="498">
  <si>
    <t>その他経費</t>
  </si>
  <si>
    <t>人件費</t>
  </si>
  <si>
    <t>短期借入金</t>
  </si>
  <si>
    <t>長期借入金</t>
  </si>
  <si>
    <t>期首</t>
  </si>
  <si>
    <t>合計</t>
  </si>
  <si>
    <t>売上</t>
  </si>
  <si>
    <t>仕入・外注</t>
  </si>
  <si>
    <t>前月繰越(A)</t>
  </si>
  <si>
    <t>現金売上</t>
  </si>
  <si>
    <t>売掛金現金回収</t>
  </si>
  <si>
    <t>（手形回収）</t>
  </si>
  <si>
    <t>手形期日落</t>
  </si>
  <si>
    <t>経</t>
  </si>
  <si>
    <t>その他収入</t>
  </si>
  <si>
    <t>常</t>
  </si>
  <si>
    <t>収入計 (B)</t>
  </si>
  <si>
    <t>収</t>
  </si>
  <si>
    <t>買掛金現金支払</t>
  </si>
  <si>
    <t>支</t>
  </si>
  <si>
    <t>（手形支払）</t>
  </si>
  <si>
    <t>手形決済</t>
  </si>
  <si>
    <t>支払金利</t>
  </si>
  <si>
    <t>支払計 (C)</t>
  </si>
  <si>
    <t>差引計(B-C) ;(D)</t>
  </si>
  <si>
    <t>固定資産売却収入</t>
  </si>
  <si>
    <t>設備関係支払（除く支手）</t>
  </si>
  <si>
    <t>外</t>
  </si>
  <si>
    <t>設備関係支手決済</t>
  </si>
  <si>
    <t>差引計 (E)</t>
  </si>
  <si>
    <t>短期借入金返済</t>
  </si>
  <si>
    <t>財</t>
  </si>
  <si>
    <t>（　　　　　　　銀行）</t>
  </si>
  <si>
    <t>務</t>
  </si>
  <si>
    <t>長期借入金返済</t>
  </si>
  <si>
    <t>出</t>
  </si>
  <si>
    <t>返済計(F)</t>
  </si>
  <si>
    <t>小計(A+D+E-F);(G)</t>
  </si>
  <si>
    <t>　</t>
  </si>
  <si>
    <t>割引手形</t>
  </si>
  <si>
    <t>入</t>
  </si>
  <si>
    <t>調達計(H)</t>
  </si>
  <si>
    <t>翌月繰越(G+H)</t>
  </si>
  <si>
    <t>売掛金</t>
  </si>
  <si>
    <t>受取手形</t>
  </si>
  <si>
    <t>残</t>
  </si>
  <si>
    <t>買掛金</t>
  </si>
  <si>
    <t>支払手形</t>
  </si>
  <si>
    <t>高</t>
  </si>
  <si>
    <t>予定</t>
  </si>
  <si>
    <t>実績</t>
  </si>
  <si>
    <t>＜差額発生原因と</t>
  </si>
  <si>
    <t>その対応策＞</t>
  </si>
  <si>
    <t>年</t>
  </si>
  <si>
    <t>月</t>
  </si>
  <si>
    <t>住所</t>
  </si>
  <si>
    <t>商号</t>
  </si>
  <si>
    <t>代表取締役</t>
  </si>
  <si>
    <t>日</t>
  </si>
  <si>
    <t xml:space="preserve"> </t>
  </si>
  <si>
    <t xml:space="preserve">(3)  生産面 </t>
  </si>
  <si>
    <t>(4)  販売・管理面</t>
  </si>
  <si>
    <t>(5)  その他</t>
  </si>
  <si>
    <t xml:space="preserve">  </t>
  </si>
  <si>
    <t>改善策及びその効果</t>
  </si>
  <si>
    <t>取組時期</t>
  </si>
  <si>
    <t>左記問題点を踏まえた改善策（効果と時期を明示）</t>
  </si>
  <si>
    <t>（単位 百万円）</t>
  </si>
  <si>
    <t>売上高</t>
  </si>
  <si>
    <t>仕入・外注費</t>
  </si>
  <si>
    <t xml:space="preserve">前期繰越現金・当座預金 </t>
  </si>
  <si>
    <t>（Ａ）</t>
  </si>
  <si>
    <t>現金売上</t>
  </si>
  <si>
    <t>売</t>
  </si>
  <si>
    <t>売掛金現金回収</t>
  </si>
  <si>
    <t>収</t>
  </si>
  <si>
    <t>上</t>
  </si>
  <si>
    <t>代</t>
  </si>
  <si>
    <t>経</t>
  </si>
  <si>
    <t>金</t>
  </si>
  <si>
    <t>手形割引</t>
  </si>
  <si>
    <t>（割引手形落込）</t>
  </si>
  <si>
    <t>入</t>
  </si>
  <si>
    <t xml:space="preserve">収入合計 </t>
  </si>
  <si>
    <t>（Ｂ）</t>
  </si>
  <si>
    <t>仕</t>
  </si>
  <si>
    <t>現金仕入</t>
  </si>
  <si>
    <t>入</t>
  </si>
  <si>
    <t>支</t>
  </si>
  <si>
    <t>賃金給与</t>
  </si>
  <si>
    <t>出</t>
  </si>
  <si>
    <t>支払利息・割引料</t>
  </si>
  <si>
    <t xml:space="preserve">支出合計 </t>
  </si>
  <si>
    <t>（Ｃ）</t>
  </si>
  <si>
    <t>差引過不足</t>
  </si>
  <si>
    <t>（Ｄ＝Ｂ－Ｃ）</t>
  </si>
  <si>
    <t>固定資産等売却収入</t>
  </si>
  <si>
    <t>収入合計</t>
  </si>
  <si>
    <t>（Ｅ）</t>
  </si>
  <si>
    <t>常</t>
  </si>
  <si>
    <t>税金・役員賞与配当</t>
  </si>
  <si>
    <t>外</t>
  </si>
  <si>
    <t>固定資産等購入支払（除く支手）</t>
  </si>
  <si>
    <t>（固定資産等手形支払）</t>
  </si>
  <si>
    <t>固定資産等購入支払手形決済</t>
  </si>
  <si>
    <t>支出合計</t>
  </si>
  <si>
    <t>（Ｆ）</t>
  </si>
  <si>
    <t>差引過不足</t>
  </si>
  <si>
    <t>（Ｇ＝Ｅ－Ｆ）</t>
  </si>
  <si>
    <t>長期借入金調達</t>
  </si>
  <si>
    <t>財</t>
  </si>
  <si>
    <t>短期借入金調達</t>
  </si>
  <si>
    <t>定期性預金取り崩し</t>
  </si>
  <si>
    <t>務</t>
  </si>
  <si>
    <t>増資</t>
  </si>
  <si>
    <t>（Ｈ）</t>
  </si>
  <si>
    <t>長期借入金返済</t>
  </si>
  <si>
    <t>短期借入金返済</t>
  </si>
  <si>
    <t>定期性預金預け入れ</t>
  </si>
  <si>
    <t>（Ｉ）</t>
  </si>
  <si>
    <t>（Ｊ＝Ｈ－Ｉ）</t>
  </si>
  <si>
    <t>翌月繰越現金・当座預金</t>
  </si>
  <si>
    <t>（Ａ＋Ｄ＋Ｇ＋Ｊ）</t>
  </si>
  <si>
    <t>売掛金</t>
  </si>
  <si>
    <t>受取手形</t>
  </si>
  <si>
    <t>残</t>
  </si>
  <si>
    <t>買掛金</t>
  </si>
  <si>
    <t>支払手形</t>
  </si>
  <si>
    <t>設備支手等営業外手形</t>
  </si>
  <si>
    <t>高</t>
  </si>
  <si>
    <t>短期借入金</t>
  </si>
  <si>
    <t>長期借入金</t>
  </si>
  <si>
    <t>割引手形</t>
  </si>
  <si>
    <t>資金繰り実績表</t>
  </si>
  <si>
    <t>（　　　　　　　銀行）</t>
  </si>
  <si>
    <t>（割引手形落込）</t>
  </si>
  <si>
    <t xml:space="preserve">  ロ  組織の活力低下</t>
  </si>
  <si>
    <t xml:space="preserve">  イ  既存の製・商品、技術等の競争力低下</t>
  </si>
  <si>
    <t xml:space="preserve">  ハ  営業力の低下</t>
  </si>
  <si>
    <t xml:space="preserve">  ニ　経営幹部の人材不足</t>
  </si>
  <si>
    <t xml:space="preserve">  イ  販売単価の下落</t>
  </si>
  <si>
    <t xml:space="preserve">  ロ  販売数量の減少</t>
  </si>
  <si>
    <t xml:space="preserve">  ハ  販売先（ルート）の減少</t>
  </si>
  <si>
    <t xml:space="preserve">  イ  仕入もしくは外注単価の上昇</t>
  </si>
  <si>
    <t xml:space="preserve">  ロ  製造人員の増加</t>
  </si>
  <si>
    <t xml:space="preserve">  ハ  給与単価の上昇</t>
  </si>
  <si>
    <t xml:space="preserve">  ニ　製造経費の増加</t>
  </si>
  <si>
    <t xml:space="preserve">  ニ　工員の熟練度不足</t>
  </si>
  <si>
    <t xml:space="preserve">  ロ　納期短縮化への対応の遅れ</t>
  </si>
  <si>
    <t xml:space="preserve">  ハ　歩留まりの低下</t>
  </si>
  <si>
    <t xml:space="preserve">  イ  人員の（相対的）増加</t>
  </si>
  <si>
    <t xml:space="preserve">  ロ  給与単価の上昇</t>
  </si>
  <si>
    <t xml:space="preserve">  ホ　設計・企画力の不足</t>
  </si>
  <si>
    <t xml:space="preserve">  ハ  販売費・管理費等経費の（相対的）増加</t>
  </si>
  <si>
    <t xml:space="preserve">  イ  支払利息・割引料の増加</t>
  </si>
  <si>
    <t>１  経営全般</t>
  </si>
  <si>
    <t>２  収支内容（生産体制、販売体制等含む）</t>
  </si>
  <si>
    <t xml:space="preserve"> (1) 売上面</t>
  </si>
  <si>
    <t xml:space="preserve"> (1) 流動資産</t>
  </si>
  <si>
    <t xml:space="preserve"> (2) 固定資産</t>
  </si>
  <si>
    <t xml:space="preserve"> (3) 繰延資産</t>
  </si>
  <si>
    <t xml:space="preserve"> (4) 流動負債</t>
  </si>
  <si>
    <t xml:space="preserve"> (5) 固定負債</t>
  </si>
  <si>
    <t xml:space="preserve"> (2) 製造原価面</t>
  </si>
  <si>
    <t>３  財務内容</t>
  </si>
  <si>
    <t xml:space="preserve">  ロ　不良債権の発生</t>
  </si>
  <si>
    <t xml:space="preserve">  イ  過大な設備投資</t>
  </si>
  <si>
    <t xml:space="preserve">  イ　試験研究費の増加</t>
  </si>
  <si>
    <t xml:space="preserve">  ロ  延払手形の増加</t>
  </si>
  <si>
    <t xml:space="preserve">  イ  回収期間（手形サイト・売掛期間）の長期化</t>
  </si>
  <si>
    <t xml:space="preserve">  ハ  棚卸資産の増加・劣化（不良を含む。）</t>
  </si>
  <si>
    <t xml:space="preserve">  ロ  非事業用資産（不動産・有価証券等）の保有</t>
  </si>
  <si>
    <t xml:space="preserve">  イ  支払期間（手形サイト・買掛期間）の短縮化</t>
  </si>
  <si>
    <t>（単位：千円）</t>
  </si>
  <si>
    <t>現金仕入</t>
  </si>
  <si>
    <r>
      <t>　年　</t>
    </r>
    <r>
      <rPr>
        <sz val="10"/>
        <rFont val="ＭＳ Ｐゴシック"/>
        <family val="3"/>
      </rPr>
      <t xml:space="preserve"> </t>
    </r>
    <r>
      <rPr>
        <sz val="10"/>
        <rFont val="ＭＳ Ｐゴシック"/>
        <family val="3"/>
      </rPr>
      <t>月</t>
    </r>
  </si>
  <si>
    <t>予定</t>
  </si>
  <si>
    <t>実績</t>
  </si>
  <si>
    <t>上期合計</t>
  </si>
  <si>
    <t>支</t>
  </si>
  <si>
    <t xml:space="preserve">  年  月</t>
  </si>
  <si>
    <t xml:space="preserve">  年  月</t>
  </si>
  <si>
    <t>8. 資金繰予定・実績対比表（上期）</t>
  </si>
  <si>
    <t>8. 資金繰予定・実績対比表（下期）</t>
  </si>
  <si>
    <t>令和</t>
  </si>
  <si>
    <t>（自令和  年  月　至令和  年  月）</t>
  </si>
  <si>
    <t>（自令和  年  月  日　至令和  年  月  日）</t>
  </si>
  <si>
    <t>（自令和  年  月  日　至令和  年  月  日）</t>
  </si>
  <si>
    <t>悪    化    要    因    等</t>
  </si>
  <si>
    <t>下期合計</t>
  </si>
  <si>
    <t>５  その他</t>
  </si>
  <si>
    <t>４  資金繰り（安定化策等）</t>
  </si>
  <si>
    <t>企業再建計画について</t>
  </si>
  <si>
    <t>５．資金繰りの安定化策</t>
  </si>
  <si>
    <t>【※１】厳しい債務状況</t>
  </si>
  <si>
    <t>【※α】過剰債務の状況</t>
  </si>
  <si>
    <t>企業再建計画書</t>
  </si>
  <si>
    <t>企業再建計画の策定は、特例的に措置される定額補助の申請に必要となります。</t>
  </si>
  <si>
    <t>【必須記載事項】</t>
  </si>
  <si>
    <t>企業再建計画の策定にあたっては、以下の６項目について必ず記載を行ってください。</t>
  </si>
  <si>
    <r>
      <rPr>
        <b/>
        <sz val="12"/>
        <rFont val="ＭＳ Ｐゴシック"/>
        <family val="3"/>
      </rPr>
      <t>１．</t>
    </r>
    <r>
      <rPr>
        <b/>
        <u val="single"/>
        <sz val="12"/>
        <rFont val="ＭＳ Ｐゴシック"/>
        <family val="3"/>
      </rPr>
      <t>事業の状況</t>
    </r>
    <r>
      <rPr>
        <sz val="11"/>
        <rFont val="ＭＳ Ｐゴシック"/>
        <family val="3"/>
      </rPr>
      <t>（損益計算書、貸借対照表等を含む。）</t>
    </r>
  </si>
  <si>
    <r>
      <rPr>
        <b/>
        <sz val="12"/>
        <rFont val="ＭＳ Ｐゴシック"/>
        <family val="3"/>
      </rPr>
      <t>２．</t>
    </r>
    <r>
      <rPr>
        <b/>
        <u val="single"/>
        <sz val="12"/>
        <rFont val="ＭＳ Ｐゴシック"/>
        <family val="3"/>
      </rPr>
      <t>経営が困難になった要因</t>
    </r>
    <r>
      <rPr>
        <b/>
        <sz val="12"/>
        <rFont val="ＭＳ Ｐゴシック"/>
        <family val="3"/>
      </rPr>
      <t xml:space="preserve">
</t>
    </r>
    <r>
      <rPr>
        <sz val="12"/>
        <rFont val="ＭＳ Ｐゴシック"/>
        <family val="3"/>
      </rPr>
      <t>　　</t>
    </r>
    <r>
      <rPr>
        <sz val="11"/>
        <rFont val="ＭＳ Ｐゴシック"/>
        <family val="3"/>
      </rPr>
      <t>（【※１】厳しい債務状況　のどの類型に該当するかを明記すること。）</t>
    </r>
  </si>
  <si>
    <r>
      <rPr>
        <b/>
        <sz val="12"/>
        <rFont val="ＭＳ Ｐゴシック"/>
        <family val="3"/>
      </rPr>
      <t>３．</t>
    </r>
    <r>
      <rPr>
        <b/>
        <u val="single"/>
        <sz val="12"/>
        <rFont val="ＭＳ Ｐゴシック"/>
        <family val="3"/>
      </rPr>
      <t>経営が困難になった要因の解消・除去に向けた具体的方策</t>
    </r>
    <r>
      <rPr>
        <b/>
        <sz val="12"/>
        <rFont val="ＭＳ Ｐゴシック"/>
        <family val="3"/>
      </rPr>
      <t xml:space="preserve">
　　</t>
    </r>
    <r>
      <rPr>
        <sz val="11"/>
        <rFont val="ＭＳ Ｐゴシック"/>
        <family val="3"/>
      </rPr>
      <t>（要因が再度生じうる可能性がある場合には、防止・回避策についても講じること）</t>
    </r>
  </si>
  <si>
    <r>
      <rPr>
        <b/>
        <sz val="12"/>
        <rFont val="ＭＳ Ｐゴシック"/>
        <family val="3"/>
      </rPr>
      <t>４．</t>
    </r>
    <r>
      <rPr>
        <b/>
        <u val="single"/>
        <sz val="12"/>
        <rFont val="ＭＳ Ｐゴシック"/>
        <family val="3"/>
      </rPr>
      <t>今後の経営計画及び実施スケジュール</t>
    </r>
    <r>
      <rPr>
        <b/>
        <sz val="12"/>
        <rFont val="ＭＳ Ｐゴシック"/>
        <family val="3"/>
      </rPr>
      <t xml:space="preserve">
　　</t>
    </r>
    <r>
      <rPr>
        <sz val="11"/>
        <rFont val="ＭＳ Ｐゴシック"/>
        <family val="3"/>
      </rPr>
      <t>（事業内容、人員配置、設備計画、販売計画等を含むこと。）</t>
    </r>
  </si>
  <si>
    <r>
      <t>５．</t>
    </r>
    <r>
      <rPr>
        <b/>
        <u val="single"/>
        <sz val="12"/>
        <rFont val="ＭＳ Ｐゴシック"/>
        <family val="3"/>
      </rPr>
      <t>資金繰りの安定化策</t>
    </r>
  </si>
  <si>
    <t>　　　(注1)試算期で判定する場合は「試算期末からさかのぼって12ヵ月間の損益計算書」を用いて判断する。</t>
  </si>
  <si>
    <t>　　　(注2)決算期または試算期末から今後1年間の長期借入金及び社債の年間返済額をいう。</t>
  </si>
  <si>
    <t>　　　(注3)決算期末または試算期末から今後1年間の長期借入金及び社債の金融機関調達額（設備資金を除く）をいう。</t>
  </si>
  <si>
    <t>入力する部分</t>
  </si>
  <si>
    <t>自動計算</t>
  </si>
  <si>
    <t>（百万円）</t>
  </si>
  <si>
    <t>／　期</t>
  </si>
  <si>
    <t>売上高</t>
  </si>
  <si>
    <t>売上原価</t>
  </si>
  <si>
    <t>売上総利益</t>
  </si>
  <si>
    <t>販売費一般管理費</t>
  </si>
  <si>
    <t>営業利益</t>
  </si>
  <si>
    <t>経常利益</t>
  </si>
  <si>
    <t>償却前経常利益</t>
  </si>
  <si>
    <t>流動資産</t>
  </si>
  <si>
    <t xml:space="preserve"> </t>
  </si>
  <si>
    <t>固定資産</t>
  </si>
  <si>
    <t>流動負債</t>
  </si>
  <si>
    <t>固定負債</t>
  </si>
  <si>
    <t>自己資本</t>
  </si>
  <si>
    <t>従業員数</t>
  </si>
  <si>
    <t>長短借入金</t>
  </si>
  <si>
    <t>債務償還年数</t>
  </si>
  <si>
    <t>２．経営が困難になった要因</t>
  </si>
  <si>
    <t>２．経営が困難になった要因</t>
  </si>
  <si>
    <t>３．経営が困難になった要因の解消・除去に向けた具体的方策</t>
  </si>
  <si>
    <t>４．今後の経営計画及び実施スケジュール</t>
  </si>
  <si>
    <t>６．今後３年間の収支の見通し</t>
  </si>
  <si>
    <r>
      <t>６．</t>
    </r>
    <r>
      <rPr>
        <b/>
        <u val="single"/>
        <sz val="12"/>
        <rFont val="ＭＳ Ｐゴシック"/>
        <family val="3"/>
      </rPr>
      <t>今後３年間の収支の見通し</t>
    </r>
  </si>
  <si>
    <t xml:space="preserve">１．事業の状況 </t>
  </si>
  <si>
    <t>１．事業の状況</t>
  </si>
  <si>
    <t>注　債務償還年数＝長短借入金÷償却前経常利益</t>
  </si>
  <si>
    <t>【※】厳しい債務状況</t>
  </si>
  <si>
    <t>補助金の交付申請時に、選択した類型に該当することが確認できる資料をご提出ください。</t>
  </si>
  <si>
    <t>３．経営が困難になった要因の解消・除去に向けた具体的方策</t>
  </si>
  <si>
    <t>計</t>
  </si>
  <si>
    <t>　　月</t>
  </si>
  <si>
    <t>　　②月次売上実績・計画</t>
  </si>
  <si>
    <t>備考</t>
  </si>
  <si>
    <t>計画</t>
  </si>
  <si>
    <t>（百万円）</t>
  </si>
  <si>
    <t>　　①中期計画</t>
  </si>
  <si>
    <t>　　【取引先別売上計画】</t>
  </si>
  <si>
    <t>荷造運搬費</t>
  </si>
  <si>
    <t>外注加工費</t>
  </si>
  <si>
    <t>材料費</t>
  </si>
  <si>
    <t>商品仕入</t>
  </si>
  <si>
    <t>金額</t>
  </si>
  <si>
    <t>変動費率</t>
  </si>
  <si>
    <t>／ 期計画</t>
  </si>
  <si>
    <t>／ 期実績</t>
  </si>
  <si>
    <r>
      <t>　</t>
    </r>
    <r>
      <rPr>
        <sz val="10.5"/>
        <color indexed="8"/>
        <rFont val="Century"/>
        <family val="1"/>
      </rPr>
      <t xml:space="preserve"> </t>
    </r>
  </si>
  <si>
    <t>【変動費計画】</t>
  </si>
  <si>
    <r>
      <t>固定費計</t>
    </r>
    <r>
      <rPr>
        <sz val="10.5"/>
        <color indexed="8"/>
        <rFont val="Century"/>
        <family val="1"/>
      </rPr>
      <t xml:space="preserve"> </t>
    </r>
  </si>
  <si>
    <r>
      <t>その他固定費</t>
    </r>
    <r>
      <rPr>
        <sz val="10.5"/>
        <color indexed="8"/>
        <rFont val="Century"/>
        <family val="1"/>
      </rPr>
      <t xml:space="preserve"> </t>
    </r>
  </si>
  <si>
    <t>（うち、役員報酬）</t>
  </si>
  <si>
    <r>
      <t>人件費</t>
    </r>
    <r>
      <rPr>
        <sz val="10.5"/>
        <color indexed="8"/>
        <rFont val="Century"/>
        <family val="1"/>
      </rPr>
      <t xml:space="preserve"> </t>
    </r>
  </si>
  <si>
    <r>
      <t>労務費</t>
    </r>
    <r>
      <rPr>
        <sz val="10.5"/>
        <color indexed="8"/>
        <rFont val="Century"/>
        <family val="1"/>
      </rPr>
      <t xml:space="preserve"> </t>
    </r>
  </si>
  <si>
    <r>
      <rPr>
        <sz val="11"/>
        <color indexed="8"/>
        <rFont val="ＭＳ Ｐ明朝"/>
        <family val="1"/>
      </rPr>
      <t>　　</t>
    </r>
    <r>
      <rPr>
        <sz val="10.5"/>
        <color indexed="8"/>
        <rFont val="ＭＳ Ｐ明朝"/>
        <family val="1"/>
      </rPr>
      <t>／　期</t>
    </r>
  </si>
  <si>
    <r>
      <t>　　</t>
    </r>
    <r>
      <rPr>
        <sz val="10.5"/>
        <color indexed="8"/>
        <rFont val="ＭＳ Ｐ明朝"/>
        <family val="1"/>
      </rPr>
      <t>／　期</t>
    </r>
  </si>
  <si>
    <t>【固定費計画】</t>
  </si>
  <si>
    <t>／　期（5年目）</t>
  </si>
  <si>
    <t>／　期（4年目）</t>
  </si>
  <si>
    <t>／　期（3年目）</t>
  </si>
  <si>
    <t>／　期（2年目）</t>
  </si>
  <si>
    <t>／　期（1年目）</t>
  </si>
  <si>
    <t>責任者</t>
  </si>
  <si>
    <t>目標水準</t>
  </si>
  <si>
    <t>具体策</t>
  </si>
  <si>
    <t>改善項目</t>
  </si>
  <si>
    <t>スケジュール</t>
  </si>
  <si>
    <t>６．今後３年間の収支の見通し</t>
  </si>
  <si>
    <t>前期実績</t>
  </si>
  <si>
    <t>計画１期目</t>
  </si>
  <si>
    <t>計画２期目</t>
  </si>
  <si>
    <t>計画３期目</t>
  </si>
  <si>
    <t>売上高</t>
  </si>
  <si>
    <t>売上原価</t>
  </si>
  <si>
    <t>売上高総利益</t>
  </si>
  <si>
    <t>販売管理費</t>
  </si>
  <si>
    <t>営業利益</t>
  </si>
  <si>
    <t>営業外収益</t>
  </si>
  <si>
    <t>営業外費用</t>
  </si>
  <si>
    <t>経常利益</t>
  </si>
  <si>
    <t>▲法人税等</t>
  </si>
  <si>
    <t>当期純利益</t>
  </si>
  <si>
    <t>１　収支計画</t>
  </si>
  <si>
    <t>２　借入金の返済計画</t>
  </si>
  <si>
    <t>年間計</t>
  </si>
  <si>
    <t>月初現預金（Ａ）</t>
  </si>
  <si>
    <t>現金売上</t>
  </si>
  <si>
    <t>売掛金現金回収</t>
  </si>
  <si>
    <t>手形期日入金</t>
  </si>
  <si>
    <t>その他収入</t>
  </si>
  <si>
    <t>経費支払</t>
  </si>
  <si>
    <t>支払利息等</t>
  </si>
  <si>
    <t>税金・配当支払</t>
  </si>
  <si>
    <t>設備投資等</t>
  </si>
  <si>
    <t>その他支出</t>
  </si>
  <si>
    <t>営業・投資支出計（Ｃ）</t>
  </si>
  <si>
    <t>差引（Ｂ）-（Ｃ）</t>
  </si>
  <si>
    <t>新規借入収入</t>
  </si>
  <si>
    <t>借入金返済支出</t>
  </si>
  <si>
    <t>財務収支（Ｄ）</t>
  </si>
  <si>
    <t>月末現預金
（Ａ）+（Ｂ）-（Ｃ）+（Ｄ）</t>
  </si>
  <si>
    <t xml:space="preserve"> </t>
  </si>
  <si>
    <t>（単位：万円）</t>
  </si>
  <si>
    <t>２　資金繰りの安定化に向けた対策</t>
  </si>
  <si>
    <t>算出根拠</t>
  </si>
  <si>
    <t>　　　　次のイ～トのいずれかに当てはまるものをいう。</t>
  </si>
  <si>
    <t>　　　　 令和4年福島県沖地震被災時又は令和3年福島県沖地震被災時の直近の決算期において、
 　　　　次のイ～ニのいずれかの要件を満たすものをいう。</t>
  </si>
  <si>
    <t>　　　 　イ．借入債務などが株式会社整理回収機構に譲渡された企業と密接な取引関係を有するもの</t>
  </si>
  <si>
    <t>　　　　 ロ．一定の要件に該当する取引先の業況悪化の影響を受けているもの</t>
  </si>
  <si>
    <t>　　 　　ハ．過剰債務の状況【※α】に陥っているもの</t>
  </si>
  <si>
    <t>　　 　　ホ．事業資金の借入について、弁済に係る負担の軽減を目的とした条件変更を行っているもの</t>
  </si>
  <si>
    <t>　　　　 ヘ．第二会社方式により再生を図るもの</t>
  </si>
  <si>
    <t>　　　  　ト．過去延滞等によりサービサーに債権が譲渡されていて、再生を図るもの</t>
  </si>
  <si>
    <r>
      <rPr>
        <sz val="11"/>
        <rFont val="ＭＳ Ｐゴシック"/>
        <family val="3"/>
      </rPr>
      <t>　　　　　</t>
    </r>
    <r>
      <rPr>
        <u val="single"/>
        <sz val="11"/>
        <rFont val="ＭＳ Ｐゴシック"/>
        <family val="3"/>
      </rPr>
      <t>イ．債務超過に陥っているもの</t>
    </r>
  </si>
  <si>
    <r>
      <rPr>
        <sz val="11"/>
        <rFont val="ＭＳ Ｐゴシック"/>
        <family val="3"/>
      </rPr>
      <t>　　　　　</t>
    </r>
    <r>
      <rPr>
        <u val="single"/>
        <sz val="11"/>
        <rFont val="ＭＳ Ｐゴシック"/>
        <family val="3"/>
      </rPr>
      <t>ロ．繰越欠損を計上しているもの</t>
    </r>
  </si>
  <si>
    <r>
      <rPr>
        <sz val="11"/>
        <rFont val="ＭＳ Ｐゴシック"/>
        <family val="3"/>
      </rPr>
      <t>　　　　　</t>
    </r>
    <r>
      <rPr>
        <u val="single"/>
        <sz val="11"/>
        <rFont val="ＭＳ Ｐゴシック"/>
        <family val="3"/>
      </rPr>
      <t>ハ．次式で判定した年数が15年以上となるもの</t>
    </r>
    <r>
      <rPr>
        <sz val="10"/>
        <rFont val="ＭＳ Ｐゴシック"/>
        <family val="3"/>
      </rPr>
      <t xml:space="preserve">
　　　　　　　　｛有利子負債(短期借入金＋長期借入金＋社債)｝÷
　　　　　　　　　　　　｛減価償却後営業利益×１／２(営業欠損の場合は１／２を乗じない)＋普通減価償却費｝(注1)</t>
    </r>
  </si>
  <si>
    <r>
      <rPr>
        <sz val="11"/>
        <rFont val="ＭＳ Ｐゴシック"/>
        <family val="3"/>
      </rPr>
      <t>　　　　　</t>
    </r>
    <r>
      <rPr>
        <u val="single"/>
        <sz val="11"/>
        <rFont val="ＭＳ Ｐゴシック"/>
        <family val="3"/>
      </rPr>
      <t>二．次式で算出した値が正となるもの</t>
    </r>
    <r>
      <rPr>
        <u val="single"/>
        <sz val="10"/>
        <rFont val="ＭＳ Ｐゴシック"/>
        <family val="3"/>
      </rPr>
      <t xml:space="preserve">
</t>
    </r>
    <r>
      <rPr>
        <sz val="10"/>
        <rFont val="ＭＳ Ｐゴシック"/>
        <family val="3"/>
      </rPr>
      <t>　　　　　　　　 長期借入金及び社債の年間返済額(注2)－金融機関調達(予定含む)(注3)
　　　　　　　　　　　　　－｛減価償却後経常利益×１／２(経常欠損の場合は１／２を乗じない)＋普通減価償却費｝(注1)</t>
    </r>
  </si>
  <si>
    <t>代表者：</t>
  </si>
  <si>
    <t>資本金：</t>
  </si>
  <si>
    <t>設立：</t>
  </si>
  <si>
    <t>本社所在地：</t>
  </si>
  <si>
    <t>支社所在地：</t>
  </si>
  <si>
    <t>その他</t>
  </si>
  <si>
    <t>ヶ所</t>
  </si>
  <si>
    <t>従業員数：</t>
  </si>
  <si>
    <t>役員</t>
  </si>
  <si>
    <t>社員</t>
  </si>
  <si>
    <t>パート・アルバイト</t>
  </si>
  <si>
    <t>合計</t>
  </si>
  <si>
    <t>（うち代表者親族）</t>
  </si>
  <si>
    <t>事業内容：</t>
  </si>
  <si>
    <t>主要取扱製（商）品</t>
  </si>
  <si>
    <t>主要取引先：</t>
  </si>
  <si>
    <t>決算日</t>
  </si>
  <si>
    <t>主要仕入先：</t>
  </si>
  <si>
    <t>【上位５社】</t>
  </si>
  <si>
    <t>取引先名</t>
  </si>
  <si>
    <t>シェア</t>
  </si>
  <si>
    <t>仕入高</t>
  </si>
  <si>
    <t>シェア（概算）</t>
  </si>
  <si>
    <t>総売上高</t>
  </si>
  <si>
    <t>総仕入高</t>
  </si>
  <si>
    <t>前期部門別売上高：</t>
  </si>
  <si>
    <t>【または取扱製（商）品】</t>
  </si>
  <si>
    <t>構成比</t>
  </si>
  <si>
    <t>部門（製・商品）名</t>
  </si>
  <si>
    <t>０．事業概要</t>
  </si>
  <si>
    <t>事業者名：</t>
  </si>
  <si>
    <t>１　月次資金繰り計画</t>
  </si>
  <si>
    <t>　ホ　その他（　　　　　　　　　　　　　　　　　　　　　　　）</t>
  </si>
  <si>
    <t xml:space="preserve">  ニ  その他（            　　　　　　　　　                 ）</t>
  </si>
  <si>
    <t xml:space="preserve">    （具体的に　　　　　　　　　　　   　　　　　　　       ）</t>
  </si>
  <si>
    <t>　ホ  その他（     　　　　　 　　　        　　             ）</t>
  </si>
  <si>
    <t xml:space="preserve">  ヘ　その他（       　　　　　　　　                       ）</t>
  </si>
  <si>
    <t xml:space="preserve"> (該当する項目の□にチェックして下さい。適切な項目がない場合は、その他に記載して下さい）</t>
  </si>
  <si>
    <r>
      <rPr>
        <u val="single"/>
        <sz val="10"/>
        <rFont val="ＭＳ Ｐゴシック"/>
        <family val="3"/>
      </rPr>
      <t xml:space="preserve">悪    化    要    因    等   </t>
    </r>
    <r>
      <rPr>
        <sz val="10"/>
        <rFont val="ＭＳ Ｐゴシック"/>
        <family val="3"/>
      </rPr>
      <t xml:space="preserve">                       　　</t>
    </r>
  </si>
  <si>
    <t xml:space="preserve">    （具体的に　　　　　　　　　　　　　　　                ）</t>
  </si>
  <si>
    <t xml:space="preserve">  ニ　その他（      　　　　　　    　　　　                ）</t>
  </si>
  <si>
    <t xml:space="preserve">  ロ  その他（ 　     　　　　　　　　                      ）</t>
  </si>
  <si>
    <t xml:space="preserve">  ニ  その他（            　　　　　　　　               　 ）</t>
  </si>
  <si>
    <t xml:space="preserve">  ハ  その他（               　　　　　　　　              ）</t>
  </si>
  <si>
    <t xml:space="preserve">  ロ  その他（           　　　　　　　        　        　 ）</t>
  </si>
  <si>
    <t xml:space="preserve">  ロ  短期借入金増加（理由  　　　　　　　　　　　　　）</t>
  </si>
  <si>
    <t xml:space="preserve">  ハ  その他（              　　　　　　　　　　        　  ）</t>
  </si>
  <si>
    <t xml:space="preserve">  イ  長期借入金増加（理由  　　　　　　　　　　　   ）</t>
  </si>
  <si>
    <t xml:space="preserve">  ハ  その他（                   　 　　　　　　　　        ）</t>
  </si>
  <si>
    <t>次のイ～トのいずれかに当てはまるものをいう。</t>
  </si>
  <si>
    <t>イ．借入債務などが株式会社整理回収機構に譲渡された企業と密接な取引関係を有するもの</t>
  </si>
  <si>
    <t>ロ．一定の要件に該当する取引先の業況悪化の影響を受けているもの</t>
  </si>
  <si>
    <t>ハ．過剰債務の状況【※α】に陥っているもの</t>
  </si>
  <si>
    <t>ホ．事業資金の借入について、弁済に係る負担の軽減を目的とした条件変更を行っているもの</t>
  </si>
  <si>
    <t>ヘ．第二会社方式により再生を図るもの</t>
  </si>
  <si>
    <t>ト．過去延滞等によりサービサーに債権が譲渡されていて、再生を図るもの</t>
  </si>
  <si>
    <t>年齢：</t>
  </si>
  <si>
    <t>（単位：百万円）</t>
  </si>
  <si>
    <t>（単位：百万円）</t>
  </si>
  <si>
    <r>
      <rPr>
        <u val="single"/>
        <sz val="14"/>
        <rFont val="ＭＳ Ｐゴシック"/>
        <family val="3"/>
      </rPr>
      <t>厳しい債務状況【※】</t>
    </r>
    <r>
      <rPr>
        <sz val="14"/>
        <rFont val="ＭＳ Ｐゴシック"/>
        <family val="3"/>
      </rPr>
      <t>　該当類型</t>
    </r>
  </si>
  <si>
    <t>（単位：百万円）</t>
  </si>
  <si>
    <r>
      <t>その他収入</t>
    </r>
    <r>
      <rPr>
        <sz val="12"/>
        <rFont val="ＭＳ Ｐゴシック"/>
        <family val="3"/>
      </rPr>
      <t>（支出はマイナス）</t>
    </r>
  </si>
  <si>
    <t xml:space="preserve"> </t>
  </si>
  <si>
    <t>／ 期実績</t>
  </si>
  <si>
    <t>／　期（1年目）</t>
  </si>
  <si>
    <t>／　期（2年目）</t>
  </si>
  <si>
    <t>／　期（3年目）</t>
  </si>
  <si>
    <t>／　期（4年目）</t>
  </si>
  <si>
    <t>／　期（5年目）</t>
  </si>
  <si>
    <t>算出根拠</t>
  </si>
  <si>
    <t>売上比</t>
  </si>
  <si>
    <t>金額</t>
  </si>
  <si>
    <t xml:space="preserve">
</t>
  </si>
  <si>
    <t>商品仕入高</t>
  </si>
  <si>
    <t>原材料費</t>
  </si>
  <si>
    <t>外注加工費</t>
  </si>
  <si>
    <t>労務費</t>
  </si>
  <si>
    <t>製造経費</t>
  </si>
  <si>
    <t xml:space="preserve">  減価償却費</t>
  </si>
  <si>
    <t>　地代家賃・賃借料</t>
  </si>
  <si>
    <t xml:space="preserve">  その他経費</t>
  </si>
  <si>
    <t>棚卸差</t>
  </si>
  <si>
    <t>償却前売上総利益</t>
  </si>
  <si>
    <t xml:space="preserve">  人件費</t>
  </si>
  <si>
    <t>（うち役員報酬）</t>
  </si>
  <si>
    <t xml:space="preserve">  荷造運搬費</t>
  </si>
  <si>
    <t>　販売手数料</t>
  </si>
  <si>
    <t xml:space="preserve">  その他販管費</t>
  </si>
  <si>
    <t>特別損益</t>
  </si>
  <si>
    <t>法人税等</t>
  </si>
  <si>
    <t>当期利益</t>
  </si>
  <si>
    <t>減価償却費</t>
  </si>
  <si>
    <t>（注）債務償還年数＝（長短借入金合計）÷（償却前経常利益）</t>
  </si>
  <si>
    <t>中期収支計画</t>
  </si>
  <si>
    <t>支払利息・割引料</t>
  </si>
  <si>
    <t>その他営業外収益</t>
  </si>
  <si>
    <t>補助金・助成金等</t>
  </si>
  <si>
    <t>営業・投資等収入計（Ｂ）</t>
  </si>
  <si>
    <t>仕入・買掛金支払</t>
  </si>
  <si>
    <t>手形期日支払</t>
  </si>
  <si>
    <t>外注費支払</t>
  </si>
  <si>
    <t>減価償却費</t>
  </si>
  <si>
    <t>残高</t>
  </si>
  <si>
    <t>年間
返済額</t>
  </si>
  <si>
    <t>借入先</t>
  </si>
  <si>
    <t>役員等借入金</t>
  </si>
  <si>
    <t>従業員給与・賞与</t>
  </si>
  <si>
    <t>役員報酬</t>
  </si>
  <si>
    <t>特別利益</t>
  </si>
  <si>
    <t>特別損失</t>
  </si>
  <si>
    <t>○</t>
  </si>
  <si>
    <t>株式会社中小工業</t>
  </si>
  <si>
    <t>中小　太郎</t>
  </si>
  <si>
    <t>○○県○○市○－○－○</t>
  </si>
  <si>
    <t>1982年○月○日</t>
  </si>
  <si>
    <t>○○県○○市○－○－○</t>
  </si>
  <si>
    <t>印刷業。創業以来、広報誌やイベントポスター等、官公庁を中心に受注を確保している。</t>
  </si>
  <si>
    <t>印刷加工</t>
  </si>
  <si>
    <t>ＨＰ作成</t>
  </si>
  <si>
    <t>令和4年○月○日</t>
  </si>
  <si>
    <t>Ａ大学</t>
  </si>
  <si>
    <t>Ｂ出版</t>
  </si>
  <si>
    <t>Ｃ市</t>
  </si>
  <si>
    <t>Ｄ商事</t>
  </si>
  <si>
    <t>Ｅ社</t>
  </si>
  <si>
    <t>Ｆ社</t>
  </si>
  <si>
    <t>Ｇ社</t>
  </si>
  <si>
    <t>Ｒ３／○　期</t>
  </si>
  <si>
    <t>Ｒ２／○　期</t>
  </si>
  <si>
    <t>（３）財政面について
コロナ禍の影響を受け、利益が悪化しており、急激に資金繰りが厳しくなっている。借入金の約定返済が難しい状況となっている。</t>
  </si>
  <si>
    <t>二．中小企業活性化協議会などの関与の下で事業の再生を行っているもの</t>
  </si>
  <si>
    <t>　　 　　二．中小企業活性化協議会などの関与の下で事業の再生を行っているもの</t>
  </si>
  <si>
    <t>ハ</t>
  </si>
  <si>
    <r>
      <rPr>
        <u val="single"/>
        <sz val="11"/>
        <rFont val="ＭＳ Ｐゴシック"/>
        <family val="3"/>
      </rPr>
      <t>経営が困難になった要因</t>
    </r>
    <r>
      <rPr>
        <sz val="11"/>
        <rFont val="ＭＳ Ｐゴシック"/>
        <family val="3"/>
      </rPr>
      <t>：
＜売上＞
・収益源であった官公庁の予算削減等により需要が減少し、過去５年間赤字が続いている。
・得意先の業務内製化により長年受注してきた仕事が減少している。
・新規獲得のための営業・受注体制が出来ていない。
＜利益＞
・材料費率が上昇してしまっている。
・外注費率が上昇した。
・人件費率が上昇している。
＜財政＞
・売上および利益減少に伴い、返済資金の捻出が困難。
＜体制＞
・創業時からの従業員が多く、高齢化している。
・生産効率の高い機械を導入したが、習熟度にばらつきがあり、生産性が向上していない。
・新分野事業としてHP作成を始めたが、思うように受注が伸びていない。
・HP作成に従事する若手の賃金を上げられず、モチベーションが低下している。
・工場の声が強く、営業との連携が取れていない。</t>
    </r>
  </si>
  <si>
    <t xml:space="preserve">  イ　内製化もしくは外注化の遅れ</t>
  </si>
  <si>
    <t>（１）売上について
創業以来、広報誌やイベントポスター等、官公庁を中心に受注を確保している。創業者である先代社長の交友関係を軸に、取引先を確保してきた。
近年は官公庁の予算削減等により需要が減少している。得意先の業務内製化により長年受注してきた仕事が減少している。既存顧客からの売上が減少しているものの、従来、新規先からの受注は得意先からの紹介によるもののみとなっており、新規獲得のための営業体制が出来ていない。
また、官公庁が主要取引先になっているため、特定の時期に業務が集中してしまっており、繁閑の差が大きい。新規先の紹介があっても既存顧客を優先するためにラインが確保できず、新規獲得の機会を逃してしまっている。</t>
  </si>
  <si>
    <t>（２）利益について
これまでは官公庁受注をはじめとして、安定した取引によって利益が確保できていた。
原価管理が不十分な中で、印刷用紙、インク類の値上げにより、材料費率が上昇してしまっている。
継続的な取引が見込めると思い新規先からの受注時に外注利用を増やしたため、外注費率が上昇した。
直近では、コロナ禍でのイベント中止に伴い、毎年受注していた大口案件が無くなってしまったが、長年協力関係にある外注先からの依頼を断れず、従来自社対応していた案件を外注に出すなどしたため、売上が減少しているにもかかわらず、原価率は前年並みとなってしまった。</t>
  </si>
  <si>
    <t>・人事・労務制度の見直しによるモチベーション向上策の実施。
・営業活動の工程・成果管理を、属人的な管理体制から、見える化し、ノウハウの共有を行う。</t>
  </si>
  <si>
    <t>・ベテラン従業員を中心に、習熟度向上のための研修を実施。
・新規採用を見据え、ノウハウのマニュアル化を実施。</t>
  </si>
  <si>
    <t>・営業体制の見直しにより、販売先を確保する。
・先代社長の顧客を現社長に引き継ぐと共に、新たな提案を行い、販売単価の向上を図る。
・仕入の変動を受けないHP作成事業での収益力強化を図る。</t>
  </si>
  <si>
    <t>・取引上の重要度が低い先から、相見積もりを行うなどしてコスト削減を実施。
・工場と営業の連携を密にし、自社完結できるよう案件の工程管理を行い、外注費の削減を図る。</t>
  </si>
  <si>
    <t>・売上債権のサイトは取引先からの要請どおりとしていたため、重要度の低い先については、短縮化を図る。</t>
  </si>
  <si>
    <t>Ｒ１／○　期</t>
  </si>
  <si>
    <t>・R4/○期から制度改定。
・R4/◇期を目処に体制移行完了予定。</t>
  </si>
  <si>
    <t>R4/△期から</t>
  </si>
  <si>
    <t>R4/△期から</t>
  </si>
  <si>
    <t>R4/○期</t>
  </si>
  <si>
    <t>・資産運用目的の保険商品の解約を行う。</t>
  </si>
  <si>
    <t>・売掛債権サイトの短縮化
・資産運用目的の保険商品の解約を行い、現金化と今後の支出を削減する。</t>
  </si>
  <si>
    <r>
      <t xml:space="preserve">今後の経営計画：
</t>
    </r>
    <r>
      <rPr>
        <sz val="11"/>
        <rFont val="ＭＳ Ｐゴシック"/>
        <family val="3"/>
      </rPr>
      <t xml:space="preserve">＜経営目標＞
初年度：災害の影響があるため、売上高は据え置きとしつつ、利益率の改善を中心に取り組む。
売上高　　　：２３０百万円（±0百万円）
経常利益率：０％（＋２．２％）
</t>
    </r>
    <r>
      <rPr>
        <u val="single"/>
        <sz val="11"/>
        <rFont val="ＭＳ Ｐゴシック"/>
        <family val="3"/>
      </rPr>
      <t xml:space="preserve">
</t>
    </r>
    <r>
      <rPr>
        <sz val="11"/>
        <rFont val="ＭＳ Ｐゴシック"/>
        <family val="3"/>
      </rPr>
      <t>３期目：基盤拡大により、売上規模を拡大しつつ、利益率の改善も継続して取り組む。
売上高　　　：２５０百万円（±２０百万円）
経常利益率：５％（＋７．２％）</t>
    </r>
    <r>
      <rPr>
        <u val="single"/>
        <sz val="11"/>
        <rFont val="ＭＳ Ｐゴシック"/>
        <family val="3"/>
      </rPr>
      <t xml:space="preserve">
</t>
    </r>
    <r>
      <rPr>
        <sz val="11"/>
        <rFont val="ＭＳ Ｐゴシック"/>
        <family val="3"/>
      </rPr>
      <t>＜基本方針＞
・人事・労務をはじめとした経営管理体制の見直しにより、社員のモチベーションを高め、生産性の向
上を図る。
・社長を中心に営業体制の強化を図り、基幹事業である印刷加工事業の基盤を拡大する。
・業務プロセス・コストの見直しにより利益率の改善を図る。
＜人材＞
・新規導入した機械の習熟度向上のため、ベテラン層を対象に研修を行い、効率向上を図る。
・工場の従業員の年齢が高いため、新規採用を行う。
・育成期間を短縮するため、業務マニュアルの整備を行う。
・一時的に従業員数が増加することが見込まれるため、HP作成事業の規模を拡大し、原資を確保する。
＜販売計画＞
・印刷加工事業は、顧客数拡大のみならず、提案型の営業を行うことで単価向上に取り組む。
・HP作成事業は、稼働率に課題があるため、当面は受注件数の増加に取り組む。３年以内に売上高の倍増を目指す。</t>
    </r>
  </si>
  <si>
    <r>
      <t xml:space="preserve">実施スケジュール：
</t>
    </r>
    <r>
      <rPr>
        <sz val="11"/>
        <rFont val="ＭＳ Ｐゴシック"/>
        <family val="3"/>
      </rPr>
      <t>＜利益率＞
・主要仕入れ先以外の取引先について、今期から相見積もりの実施とサイト交渉を行う。
・外注費削減を目的とし、工場と営業の連携を密にするために、今期から管理者間での会議を行う。
＜販売計画＞
・今期から社長を中心に営業体制の見直しを行う。
＜人材＞
・研修およびマニュアル整備を今期から行う。
・３期目以降、採用活動を開始し、次世代の確保・育成を図る。。</t>
    </r>
  </si>
  <si>
    <t>７月</t>
  </si>
  <si>
    <t>　８月</t>
  </si>
  <si>
    <t>　９月</t>
  </si>
  <si>
    <t>　１０月</t>
  </si>
  <si>
    <t>　１１月</t>
  </si>
  <si>
    <t>　１２月</t>
  </si>
  <si>
    <t>　１月</t>
  </si>
  <si>
    <t>　２月</t>
  </si>
  <si>
    <t>　３月</t>
  </si>
  <si>
    <t>　４月</t>
  </si>
  <si>
    <t>　５月</t>
  </si>
  <si>
    <t>　６月</t>
  </si>
  <si>
    <t>・売掛債権サイトの短縮化
・資産運用目的の保険商品の解約を行い、現金化と今後の支出を削減する。</t>
  </si>
  <si>
    <t>R3 /○期</t>
  </si>
  <si>
    <t>R4 /○期</t>
  </si>
  <si>
    <t>R5 /○期</t>
  </si>
  <si>
    <t>R6 /○期</t>
  </si>
  <si>
    <t>A</t>
  </si>
  <si>
    <t>A（新規）</t>
  </si>
  <si>
    <t xml:space="preserve">売上計画に基づく。
相見積もりの実施による材料費見直し。
</t>
  </si>
  <si>
    <t>【　記載例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</si>
</sst>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0.0_ "/>
    <numFmt numFmtId="179" formatCode="0.0"/>
    <numFmt numFmtId="180" formatCode="0.0%"/>
    <numFmt numFmtId="181" formatCode="#,##0.0_ "/>
    <numFmt numFmtId="182" formatCode="0.0_);[Red]\(0.0\)"/>
    <numFmt numFmtId="183" formatCode="#,##0;&quot;▲ &quot;#,##0"/>
    <numFmt numFmtId="184" formatCode="#,##0.00_);[Red]\(#,##0.00\)"/>
    <numFmt numFmtId="185" formatCode="#,##0.0"/>
    <numFmt numFmtId="186" formatCode="#,##0.0\ ;[Red]\-#,##0.0\ "/>
    <numFmt numFmtId="187" formatCode="[$]ggge&quot;年&quot;m&quot;月&quot;d&quot;日&quot;;@"/>
    <numFmt numFmtId="188" formatCode="[$-411]gge&quot;年&quot;m&quot;月&quot;d&quot;日&quot;;@"/>
    <numFmt numFmtId="189" formatCode="[$]gge&quot;年&quot;m&quot;月&quot;d&quot;日&quot;;@"/>
    <numFmt numFmtId="190" formatCode="#,##0_ "/>
    <numFmt numFmtId="191" formatCode="#,###&quot;歳&quot;"/>
    <numFmt numFmtId="192" formatCode="#,###&quot;千&quot;&quot;円&quot;"/>
    <numFmt numFmtId="193" formatCode="#,###&quot;人&quot;"/>
    <numFmt numFmtId="194" formatCode="[$-411]ggge&quot;年&quot;m&quot;月&quot;d&quot;日&quot;;@"/>
    <numFmt numFmtId="195" formatCode="mmm\-yyyy"/>
    <numFmt numFmtId="196" formatCode="0.0_ ;[Red]\-0.0\ "/>
    <numFmt numFmtId="197" formatCode="0_);[Red]\(0\)"/>
    <numFmt numFmtId="198" formatCode="[$]ggge&quot;年&quot;m&quot;月&quot;d&quot;日&quot;;@"/>
    <numFmt numFmtId="199" formatCode="[$]gge&quot;年&quot;m&quot;月&quot;d&quot;日&quot;;@"/>
  </numFmts>
  <fonts count="120">
    <font>
      <sz val="10"/>
      <name val="ＭＳ Ｐゴシック"/>
      <family val="3"/>
    </font>
    <font>
      <sz val="6"/>
      <name val="ＭＳ Ｐゴシック"/>
      <family val="3"/>
    </font>
    <font>
      <sz val="10"/>
      <name val="ＭＳ Ｐ明朝"/>
      <family val="1"/>
    </font>
    <font>
      <sz val="14"/>
      <name val="ＭＳ Ｐ明朝"/>
      <family val="1"/>
    </font>
    <font>
      <sz val="11"/>
      <name val="ＭＳ ゴシック"/>
      <family val="3"/>
    </font>
    <font>
      <b/>
      <sz val="11"/>
      <name val="ＭＳ ゴシック"/>
      <family val="3"/>
    </font>
    <font>
      <sz val="14"/>
      <name val="ＭＳ ゴシック"/>
      <family val="3"/>
    </font>
    <font>
      <b/>
      <sz val="14"/>
      <name val="ＭＳ ゴシック"/>
      <family val="3"/>
    </font>
    <font>
      <sz val="20"/>
      <name val="ＭＳ Ｐゴシック"/>
      <family val="3"/>
    </font>
    <font>
      <sz val="20"/>
      <name val="ＭＳ Ｐ明朝"/>
      <family val="1"/>
    </font>
    <font>
      <b/>
      <sz val="10"/>
      <name val="ＭＳ Ｐゴシック"/>
      <family val="3"/>
    </font>
    <font>
      <sz val="12"/>
      <name val="ＭＳ Ｐゴシック"/>
      <family val="3"/>
    </font>
    <font>
      <sz val="24"/>
      <name val="ＭＳ Ｐゴシック"/>
      <family val="3"/>
    </font>
    <font>
      <sz val="16"/>
      <name val="ＭＳ Ｐゴシック"/>
      <family val="3"/>
    </font>
    <font>
      <sz val="18"/>
      <name val="ＭＳ Ｐゴシック"/>
      <family val="3"/>
    </font>
    <font>
      <sz val="11"/>
      <name val="ＭＳ Ｐゴシック"/>
      <family val="3"/>
    </font>
    <font>
      <sz val="10"/>
      <name val="Wingdings 2"/>
      <family val="1"/>
    </font>
    <font>
      <sz val="9"/>
      <name val="MS UI Gothic"/>
      <family val="3"/>
    </font>
    <font>
      <b/>
      <sz val="34"/>
      <name val="ＭＳ Ｐゴシック"/>
      <family val="3"/>
    </font>
    <font>
      <sz val="9"/>
      <name val="ＭＳ Ｐゴシック"/>
      <family val="3"/>
    </font>
    <font>
      <sz val="10.5"/>
      <name val="Century"/>
      <family val="1"/>
    </font>
    <font>
      <sz val="9"/>
      <name val="ＭＳ 明朝"/>
      <family val="1"/>
    </font>
    <font>
      <sz val="9"/>
      <name val="Century"/>
      <family val="1"/>
    </font>
    <font>
      <sz val="14"/>
      <name val="ＭＳ Ｐゴシック"/>
      <family val="3"/>
    </font>
    <font>
      <b/>
      <sz val="18"/>
      <name val="ＭＳ Ｐゴシック"/>
      <family val="3"/>
    </font>
    <font>
      <b/>
      <sz val="20"/>
      <name val="ＭＳ Ｐゴシック"/>
      <family val="3"/>
    </font>
    <font>
      <sz val="9"/>
      <name val="ＭＳ Ｐ明朝"/>
      <family val="1"/>
    </font>
    <font>
      <sz val="10"/>
      <name val="ＭＳ 明朝"/>
      <family val="1"/>
    </font>
    <font>
      <b/>
      <sz val="9"/>
      <name val="ＭＳ Ｐゴシック"/>
      <family val="3"/>
    </font>
    <font>
      <sz val="10.5"/>
      <color indexed="8"/>
      <name val="Century"/>
      <family val="1"/>
    </font>
    <font>
      <sz val="9"/>
      <color indexed="8"/>
      <name val="Century"/>
      <family val="1"/>
    </font>
    <font>
      <sz val="9"/>
      <color indexed="8"/>
      <name val="ＭＳ ゴシック"/>
      <family val="3"/>
    </font>
    <font>
      <sz val="11"/>
      <color indexed="8"/>
      <name val="Century"/>
      <family val="1"/>
    </font>
    <font>
      <sz val="11"/>
      <color indexed="8"/>
      <name val="ＭＳ Ｐゴシック"/>
      <family val="3"/>
    </font>
    <font>
      <u val="single"/>
      <sz val="10"/>
      <name val="ＭＳ Ｐゴシック"/>
      <family val="3"/>
    </font>
    <font>
      <u val="single"/>
      <sz val="11"/>
      <name val="ＭＳ Ｐゴシック"/>
      <family val="3"/>
    </font>
    <font>
      <b/>
      <sz val="24"/>
      <name val="ＭＳ Ｐゴシック"/>
      <family val="3"/>
    </font>
    <font>
      <b/>
      <u val="single"/>
      <sz val="24"/>
      <name val="ＭＳ Ｐゴシック"/>
      <family val="3"/>
    </font>
    <font>
      <b/>
      <sz val="12"/>
      <name val="ＭＳ Ｐゴシック"/>
      <family val="3"/>
    </font>
    <font>
      <b/>
      <u val="single"/>
      <sz val="12"/>
      <name val="ＭＳ Ｐゴシック"/>
      <family val="3"/>
    </font>
    <font>
      <sz val="10.5"/>
      <name val="ＭＳ 明朝"/>
      <family val="1"/>
    </font>
    <font>
      <sz val="10"/>
      <color indexed="8"/>
      <name val="Arial"/>
      <family val="2"/>
    </font>
    <font>
      <sz val="10"/>
      <color indexed="8"/>
      <name val="ＭＳ Ｐゴシック"/>
      <family val="3"/>
    </font>
    <font>
      <sz val="10"/>
      <color indexed="8"/>
      <name val="Century"/>
      <family val="1"/>
    </font>
    <font>
      <sz val="10"/>
      <color indexed="8"/>
      <name val="ＭＳ ゴシック"/>
      <family val="3"/>
    </font>
    <font>
      <sz val="11"/>
      <color indexed="8"/>
      <name val="ＭＳ Ｐ明朝"/>
      <family val="1"/>
    </font>
    <font>
      <sz val="10.5"/>
      <color indexed="8"/>
      <name val="ＭＳ Ｐ明朝"/>
      <family val="1"/>
    </font>
    <font>
      <b/>
      <sz val="48"/>
      <name val="ＭＳ Ｐゴシック"/>
      <family val="3"/>
    </font>
    <font>
      <b/>
      <sz val="16"/>
      <name val="ＭＳ Ｐゴシック"/>
      <family val="3"/>
    </font>
    <font>
      <u val="single"/>
      <sz val="14"/>
      <name val="ＭＳ Ｐゴシック"/>
      <family val="3"/>
    </font>
    <font>
      <b/>
      <sz val="14"/>
      <name val="MS P ゴシック"/>
      <family val="3"/>
    </font>
    <font>
      <sz val="18"/>
      <name val="ＭＳ ゴシック"/>
      <family val="3"/>
    </font>
    <font>
      <sz val="12"/>
      <name val="ＭＳ ゴシック"/>
      <family val="3"/>
    </font>
    <font>
      <sz val="3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0"/>
      <color indexed="10"/>
      <name val="ＭＳ Ｐゴシック"/>
      <family val="3"/>
    </font>
    <font>
      <b/>
      <sz val="16"/>
      <color indexed="8"/>
      <name val="ＭＳ Ｐゴシック"/>
      <family val="3"/>
    </font>
    <font>
      <sz val="16"/>
      <color indexed="8"/>
      <name val="ＭＳ Ｐゴシック"/>
      <family val="3"/>
    </font>
    <font>
      <sz val="20"/>
      <color indexed="8"/>
      <name val="ＭＳ Ｐゴシック"/>
      <family val="3"/>
    </font>
    <font>
      <b/>
      <sz val="24"/>
      <color indexed="8"/>
      <name val="ＭＳ Ｐゴシック"/>
      <family val="3"/>
    </font>
    <font>
      <sz val="18"/>
      <color indexed="8"/>
      <name val="ＭＳ Ｐゴシック"/>
      <family val="3"/>
    </font>
    <font>
      <b/>
      <sz val="36"/>
      <name val="ＭＳ Ｐゴシック"/>
      <family val="3"/>
    </font>
    <font>
      <sz val="28"/>
      <color indexed="8"/>
      <name val="ＭＳ Ｐゴシック"/>
      <family val="3"/>
    </font>
    <font>
      <sz val="14"/>
      <color indexed="8"/>
      <name val="ＭＳ Ｐゴシック"/>
      <family val="3"/>
    </font>
    <font>
      <sz val="11"/>
      <color indexed="8"/>
      <name val="Calibri"/>
      <family val="2"/>
    </font>
    <font>
      <sz val="12"/>
      <color indexed="8"/>
      <name val="ＭＳ Ｐゴシック"/>
      <family val="3"/>
    </font>
    <font>
      <sz val="12"/>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sz val="10"/>
      <color rgb="FFFF0000"/>
      <name val="ＭＳ Ｐゴシック"/>
      <family val="3"/>
    </font>
    <font>
      <b/>
      <sz val="16"/>
      <color indexed="8"/>
      <name val="Calibri"/>
      <family val="3"/>
    </font>
    <font>
      <b/>
      <sz val="24"/>
      <name val="Calibri"/>
      <family val="3"/>
    </font>
    <font>
      <sz val="16"/>
      <color theme="1"/>
      <name val="Calibri"/>
      <family val="3"/>
    </font>
    <font>
      <b/>
      <sz val="20"/>
      <name val="Calibri"/>
      <family val="3"/>
    </font>
    <font>
      <sz val="20"/>
      <color theme="1"/>
      <name val="Calibri"/>
      <family val="3"/>
    </font>
    <font>
      <b/>
      <sz val="24"/>
      <color theme="1"/>
      <name val="Calibri"/>
      <family val="3"/>
    </font>
    <font>
      <sz val="12"/>
      <name val="Calibri"/>
      <family val="3"/>
    </font>
    <font>
      <sz val="16"/>
      <name val="Calibri"/>
      <family val="3"/>
    </font>
    <font>
      <sz val="18"/>
      <color theme="1"/>
      <name val="Calibri"/>
      <family val="3"/>
    </font>
    <font>
      <sz val="9"/>
      <name val="Calibri"/>
      <family val="3"/>
    </font>
    <font>
      <sz val="11"/>
      <name val="Calibri"/>
      <family val="3"/>
    </font>
    <font>
      <b/>
      <sz val="18"/>
      <name val="Calibri"/>
      <family val="3"/>
    </font>
    <font>
      <b/>
      <sz val="36"/>
      <name val="Calibri"/>
      <family val="3"/>
    </font>
    <font>
      <sz val="28"/>
      <color theme="1"/>
      <name val="Calibri"/>
      <family val="3"/>
    </font>
    <font>
      <b/>
      <sz val="8"/>
      <name val="ＭＳ Ｐゴシック"/>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darkGray"/>
    </fill>
    <fill>
      <patternFill patternType="darkGray">
        <bgColor indexed="9"/>
      </patternFill>
    </fill>
    <fill>
      <patternFill patternType="solid">
        <fgColor indexed="22"/>
        <bgColor indexed="64"/>
      </patternFill>
    </fill>
    <fill>
      <patternFill patternType="mediumGray">
        <bgColor indexed="22"/>
      </patternFill>
    </fill>
    <fill>
      <patternFill patternType="solid">
        <fgColor indexed="55"/>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solid">
        <fgColor rgb="FFCCFFFF"/>
        <bgColor indexed="64"/>
      </patternFill>
    </fill>
    <fill>
      <patternFill patternType="solid">
        <fgColor theme="6" tint="0.5999900102615356"/>
        <bgColor indexed="64"/>
      </patternFill>
    </fill>
    <fill>
      <patternFill patternType="solid">
        <fgColor rgb="FFFFFF00"/>
        <bgColor indexed="64"/>
      </patternFill>
    </fill>
    <fill>
      <patternFill patternType="solid">
        <fgColor indexed="13"/>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thin"/>
      <top style="medium"/>
      <bottom style="medium"/>
    </border>
    <border>
      <left style="thin"/>
      <right style="medium"/>
      <top style="thin"/>
      <bottom style="thin"/>
    </border>
    <border>
      <left style="thin"/>
      <right style="medium"/>
      <top>
        <color indexed="63"/>
      </top>
      <bottom>
        <color indexed="63"/>
      </bottom>
    </border>
    <border>
      <left style="medium"/>
      <right style="medium"/>
      <top style="medium"/>
      <bottom style="medium"/>
    </border>
    <border>
      <left style="medium"/>
      <right style="medium"/>
      <top>
        <color indexed="63"/>
      </top>
      <bottom style="medium"/>
    </border>
    <border>
      <left style="thin"/>
      <right style="thin"/>
      <top style="thin"/>
      <bottom style="medium"/>
    </border>
    <border>
      <left style="medium"/>
      <right style="medium"/>
      <top style="medium"/>
      <bottom>
        <color indexed="63"/>
      </bottom>
    </border>
    <border>
      <left style="thin"/>
      <right style="medium"/>
      <top style="medium"/>
      <bottom>
        <color indexed="63"/>
      </bottom>
    </border>
    <border>
      <left style="thin"/>
      <right style="medium"/>
      <top>
        <color indexed="63"/>
      </top>
      <bottom style="thin"/>
    </border>
    <border>
      <left style="thin"/>
      <right style="medium"/>
      <top>
        <color indexed="63"/>
      </top>
      <bottom style="medium"/>
    </border>
    <border>
      <left>
        <color indexed="63"/>
      </left>
      <right>
        <color indexed="63"/>
      </right>
      <top style="thin"/>
      <bottom style="thin"/>
    </border>
    <border>
      <left style="medium"/>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dotted"/>
      <bottom style="dotted"/>
    </border>
    <border>
      <left>
        <color indexed="63"/>
      </left>
      <right style="medium"/>
      <top style="dotted"/>
      <bottom style="dotted"/>
    </border>
    <border>
      <left>
        <color indexed="63"/>
      </left>
      <right style="medium"/>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dotted"/>
      <bottom>
        <color indexed="63"/>
      </bottom>
    </border>
    <border>
      <left style="medium"/>
      <right style="thin"/>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dotted"/>
      <bottom style="thin"/>
    </border>
    <border>
      <left>
        <color indexed="63"/>
      </left>
      <right>
        <color indexed="63"/>
      </right>
      <top style="dotted"/>
      <bottom>
        <color indexed="63"/>
      </bottom>
    </border>
    <border>
      <left>
        <color indexed="63"/>
      </left>
      <right style="medium"/>
      <top style="dotted"/>
      <bottom style="thin"/>
    </border>
    <border>
      <left style="thin"/>
      <right style="thin"/>
      <top>
        <color indexed="63"/>
      </top>
      <bottom style="thin"/>
    </border>
    <border>
      <left>
        <color indexed="63"/>
      </left>
      <right style="medium"/>
      <top>
        <color indexed="63"/>
      </top>
      <bottom style="thin"/>
    </border>
    <border>
      <left>
        <color indexed="63"/>
      </left>
      <right style="medium"/>
      <top style="thin"/>
      <bottom style="medium"/>
    </border>
    <border>
      <left style="thin"/>
      <right style="thin"/>
      <top style="medium"/>
      <bottom>
        <color indexed="63"/>
      </bottom>
    </border>
    <border>
      <left style="thin"/>
      <right>
        <color indexed="63"/>
      </right>
      <top style="medium"/>
      <bottom style="medium"/>
    </border>
    <border>
      <left style="thin"/>
      <right>
        <color indexed="63"/>
      </right>
      <top style="thin"/>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thin"/>
    </border>
    <border>
      <left>
        <color indexed="63"/>
      </left>
      <right style="thin"/>
      <top style="medium"/>
      <bottom style="medium"/>
    </border>
    <border diagonalDown="1">
      <left style="medium"/>
      <right style="medium"/>
      <top style="medium"/>
      <bottom style="medium"/>
      <diagonal style="thin"/>
    </border>
    <border>
      <left style="medium"/>
      <right style="medium"/>
      <top style="dotted"/>
      <bottom style="dotted"/>
    </border>
    <border>
      <left style="medium"/>
      <right style="medium"/>
      <top style="dotted"/>
      <bottom style="thin"/>
    </border>
    <border>
      <left>
        <color indexed="63"/>
      </left>
      <right style="thin"/>
      <top style="thin"/>
      <bottom style="thin"/>
    </border>
    <border>
      <left style="medium"/>
      <right style="medium"/>
      <top style="dotted"/>
      <bottom>
        <color indexed="63"/>
      </bottom>
    </border>
    <border>
      <left>
        <color indexed="63"/>
      </left>
      <right style="thin"/>
      <top style="thin"/>
      <bottom style="medium"/>
    </border>
    <border>
      <left style="medium"/>
      <right style="medium"/>
      <top style="thin"/>
      <bottom style="medium"/>
    </border>
    <border>
      <left style="medium"/>
      <right style="medium"/>
      <top>
        <color indexed="63"/>
      </top>
      <bottom style="dotted"/>
    </border>
    <border>
      <left style="thin"/>
      <right style="thin"/>
      <top style="thin"/>
      <bottom style="thin"/>
    </border>
    <border>
      <left>
        <color indexed="63"/>
      </left>
      <right style="thin"/>
      <top>
        <color indexed="63"/>
      </top>
      <bottom style="dotted"/>
    </border>
    <border>
      <left style="thin"/>
      <right style="thin"/>
      <top>
        <color indexed="63"/>
      </top>
      <bottom style="dotted"/>
    </border>
    <border>
      <left style="thin"/>
      <right>
        <color indexed="63"/>
      </right>
      <top style="thin"/>
      <bottom style="thin"/>
    </border>
    <border>
      <left>
        <color indexed="63"/>
      </left>
      <right style="thin"/>
      <top style="dotted"/>
      <bottom style="dotted"/>
    </border>
    <border>
      <left style="thin"/>
      <right style="thin"/>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color indexed="63"/>
      </left>
      <right style="thin"/>
      <top style="dotted"/>
      <bottom>
        <color indexed="63"/>
      </bottom>
    </border>
    <border>
      <left style="thin"/>
      <right style="thin"/>
      <top style="dotted"/>
      <bottom>
        <color indexed="63"/>
      </bottom>
    </border>
    <border>
      <left>
        <color indexed="63"/>
      </left>
      <right style="thin"/>
      <top style="medium"/>
      <bottom>
        <color indexed="63"/>
      </bottom>
    </border>
    <border>
      <left style="medium"/>
      <right style="thin"/>
      <top style="dotted"/>
      <bottom style="dotted"/>
    </border>
    <border>
      <left style="medium"/>
      <right>
        <color indexed="63"/>
      </right>
      <top style="dotted"/>
      <bottom style="dotted"/>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medium"/>
    </border>
    <border>
      <left style="medium"/>
      <right>
        <color indexed="63"/>
      </right>
      <top style="thin"/>
      <bottom style="medium"/>
    </border>
    <border>
      <left style="thin"/>
      <right style="thin"/>
      <top style="double"/>
      <bottom style="thin"/>
    </border>
    <border>
      <left>
        <color indexed="63"/>
      </left>
      <right style="thin"/>
      <top style="double"/>
      <bottom style="thin"/>
    </border>
    <border>
      <left style="thin"/>
      <right style="double"/>
      <top style="double"/>
      <bottom style="thin"/>
    </border>
    <border>
      <left style="thin"/>
      <right style="double"/>
      <top style="thin"/>
      <bottom style="thin"/>
    </border>
    <border>
      <left style="thin"/>
      <right style="thin"/>
      <top style="thin"/>
      <bottom style="double"/>
    </border>
    <border>
      <left>
        <color indexed="63"/>
      </left>
      <right style="thin"/>
      <top style="thin"/>
      <bottom style="double"/>
    </border>
    <border>
      <left style="thin"/>
      <right style="double"/>
      <top style="thin"/>
      <bottom style="double"/>
    </border>
    <border>
      <left style="thin"/>
      <right style="thin"/>
      <top>
        <color indexed="63"/>
      </top>
      <bottom style="double"/>
    </border>
    <border>
      <left/>
      <right/>
      <top style="thin">
        <color indexed="8"/>
      </top>
      <bottom/>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double"/>
      <bottom style="thin"/>
    </border>
    <border>
      <left style="thin"/>
      <right>
        <color indexed="63"/>
      </right>
      <top style="medium"/>
      <bottom style="thin"/>
    </border>
    <border>
      <left style="hair"/>
      <right style="thin"/>
      <top style="thin"/>
      <bottom style="thin"/>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color indexed="63"/>
      </right>
      <top style="hair"/>
      <bottom style="hair"/>
    </border>
    <border>
      <left style="thin"/>
      <right/>
      <top style="double"/>
      <bottom style="double"/>
    </border>
    <border>
      <left/>
      <right style="thin"/>
      <top style="double"/>
      <bottom style="double"/>
    </border>
    <border>
      <left/>
      <right style="double"/>
      <top style="double"/>
      <bottom style="double"/>
    </border>
    <border>
      <left style="double"/>
      <right>
        <color indexed="63"/>
      </right>
      <top style="thin"/>
      <bottom style="thin"/>
    </border>
    <border>
      <left style="double"/>
      <right>
        <color indexed="63"/>
      </right>
      <top style="thin"/>
      <bottom style="double"/>
    </border>
    <border>
      <left>
        <color indexed="63"/>
      </left>
      <right>
        <color indexed="63"/>
      </right>
      <top style="thin"/>
      <bottom style="double"/>
    </border>
    <border>
      <left style="double"/>
      <right>
        <color indexed="63"/>
      </right>
      <top style="double"/>
      <bottom style="thin"/>
    </border>
    <border>
      <left style="double"/>
      <right>
        <color indexed="63"/>
      </right>
      <top style="double"/>
      <bottom style="double"/>
    </border>
    <border>
      <left>
        <color indexed="63"/>
      </left>
      <right>
        <color indexed="63"/>
      </right>
      <top style="double"/>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dotted"/>
      <bottom style="dotted"/>
    </border>
    <border>
      <left/>
      <right style="thin"/>
      <top style="medium"/>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7" fillId="0" borderId="0" applyNumberFormat="0" applyFill="0" applyBorder="0" applyAlignment="0" applyProtection="0"/>
    <xf numFmtId="0" fontId="88" fillId="25" borderId="1" applyNumberFormat="0" applyAlignment="0" applyProtection="0"/>
    <xf numFmtId="0" fontId="89" fillId="26" borderId="0" applyNumberFormat="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0" fillId="0" borderId="0" applyNumberFormat="0" applyFill="0" applyBorder="0" applyAlignment="0" applyProtection="0"/>
    <xf numFmtId="0" fontId="0" fillId="27" borderId="2" applyNumberFormat="0" applyFont="0" applyAlignment="0" applyProtection="0"/>
    <xf numFmtId="0" fontId="91" fillId="0" borderId="3" applyNumberFormat="0" applyFill="0" applyAlignment="0" applyProtection="0"/>
    <xf numFmtId="0" fontId="92" fillId="28" borderId="0" applyNumberFormat="0" applyBorder="0" applyAlignment="0" applyProtection="0"/>
    <xf numFmtId="0" fontId="93" fillId="29"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38" fontId="85" fillId="0" borderId="0" applyFont="0" applyFill="0" applyBorder="0" applyAlignment="0" applyProtection="0"/>
    <xf numFmtId="38" fontId="85"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29"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0" borderId="4" applyNumberFormat="0" applyAlignment="0" applyProtection="0"/>
    <xf numFmtId="0" fontId="15" fillId="0" borderId="0">
      <alignment/>
      <protection/>
    </xf>
    <xf numFmtId="0" fontId="15" fillId="0" borderId="0">
      <alignment vertical="center"/>
      <protection/>
    </xf>
    <xf numFmtId="0" fontId="85" fillId="0" borderId="0">
      <alignment vertical="center"/>
      <protection/>
    </xf>
    <xf numFmtId="0" fontId="85" fillId="0" borderId="0">
      <alignment vertical="center"/>
      <protection/>
    </xf>
    <xf numFmtId="0" fontId="15" fillId="0" borderId="0">
      <alignment vertical="center"/>
      <protection/>
    </xf>
    <xf numFmtId="0" fontId="15" fillId="0" borderId="0">
      <alignment/>
      <protection/>
    </xf>
    <xf numFmtId="0" fontId="0" fillId="0" borderId="0">
      <alignment/>
      <protection/>
    </xf>
    <xf numFmtId="0" fontId="0" fillId="0" borderId="0">
      <alignment/>
      <protection/>
    </xf>
    <xf numFmtId="0" fontId="102" fillId="0" borderId="0" applyNumberFormat="0" applyFill="0" applyBorder="0" applyAlignment="0" applyProtection="0"/>
    <xf numFmtId="0" fontId="103" fillId="31" borderId="0" applyNumberFormat="0" applyBorder="0" applyAlignment="0" applyProtection="0"/>
  </cellStyleXfs>
  <cellXfs count="978">
    <xf numFmtId="0" fontId="0" fillId="0" borderId="0" xfId="0" applyAlignment="1">
      <alignment/>
    </xf>
    <xf numFmtId="0" fontId="0" fillId="0" borderId="0" xfId="0" applyAlignment="1">
      <alignment/>
    </xf>
    <xf numFmtId="0" fontId="15" fillId="0" borderId="0" xfId="72" applyAlignment="1">
      <alignment horizontal="centerContinuous"/>
      <protection/>
    </xf>
    <xf numFmtId="0" fontId="15" fillId="0" borderId="0" xfId="72">
      <alignment/>
      <protection/>
    </xf>
    <xf numFmtId="38" fontId="15" fillId="0" borderId="0" xfId="51" applyFont="1" applyAlignment="1">
      <alignment horizontal="centerContinuous"/>
    </xf>
    <xf numFmtId="38" fontId="15" fillId="0" borderId="10" xfId="51" applyFont="1" applyBorder="1" applyAlignment="1">
      <alignment/>
    </xf>
    <xf numFmtId="38" fontId="15" fillId="0" borderId="11" xfId="51" applyFont="1" applyBorder="1" applyAlignment="1">
      <alignment/>
    </xf>
    <xf numFmtId="38" fontId="15" fillId="0" borderId="12" xfId="51" applyFont="1" applyBorder="1" applyAlignment="1">
      <alignment horizontal="distributed"/>
    </xf>
    <xf numFmtId="38" fontId="15" fillId="32" borderId="13" xfId="51" applyFont="1" applyFill="1" applyBorder="1" applyAlignment="1">
      <alignment/>
    </xf>
    <xf numFmtId="38" fontId="15" fillId="0" borderId="14" xfId="51" applyFont="1" applyBorder="1" applyAlignment="1">
      <alignment/>
    </xf>
    <xf numFmtId="38" fontId="15" fillId="0" borderId="15" xfId="51" applyFont="1" applyBorder="1" applyAlignment="1">
      <alignment horizontal="distributed"/>
    </xf>
    <xf numFmtId="38" fontId="15" fillId="0" borderId="16" xfId="51" applyFont="1" applyBorder="1" applyAlignment="1">
      <alignment horizontal="distributed"/>
    </xf>
    <xf numFmtId="183" fontId="15" fillId="0" borderId="17" xfId="51" applyNumberFormat="1" applyFont="1" applyFill="1" applyBorder="1" applyAlignment="1">
      <alignment/>
    </xf>
    <xf numFmtId="38" fontId="15" fillId="0" borderId="18" xfId="51" applyFont="1" applyBorder="1" applyAlignment="1">
      <alignment horizontal="distributed"/>
    </xf>
    <xf numFmtId="38" fontId="15" fillId="0" borderId="13" xfId="51" applyFont="1" applyBorder="1" applyAlignment="1">
      <alignment/>
    </xf>
    <xf numFmtId="38" fontId="15" fillId="32" borderId="13" xfId="51" applyFont="1" applyFill="1" applyBorder="1" applyAlignment="1" quotePrefix="1">
      <alignment/>
    </xf>
    <xf numFmtId="38" fontId="15" fillId="0" borderId="19" xfId="51" applyFont="1" applyBorder="1" applyAlignment="1">
      <alignment horizontal="distributed"/>
    </xf>
    <xf numFmtId="38" fontId="15" fillId="0" borderId="20" xfId="51" applyFont="1" applyBorder="1" applyAlignment="1">
      <alignment horizontal="distributed"/>
    </xf>
    <xf numFmtId="38" fontId="15" fillId="0" borderId="21" xfId="51" applyFont="1" applyBorder="1" applyAlignment="1">
      <alignment/>
    </xf>
    <xf numFmtId="183" fontId="15" fillId="0" borderId="22" xfId="51" applyNumberFormat="1" applyFont="1" applyFill="1" applyBorder="1" applyAlignment="1">
      <alignment/>
    </xf>
    <xf numFmtId="38" fontId="15" fillId="0" borderId="23" xfId="51" applyFont="1" applyBorder="1" applyAlignment="1">
      <alignment/>
    </xf>
    <xf numFmtId="38" fontId="15" fillId="0" borderId="24" xfId="51" applyFont="1" applyBorder="1" applyAlignment="1">
      <alignment horizontal="distributed"/>
    </xf>
    <xf numFmtId="38" fontId="15" fillId="0" borderId="25" xfId="51" applyFont="1" applyBorder="1" applyAlignment="1">
      <alignment horizontal="distributed"/>
    </xf>
    <xf numFmtId="0" fontId="15" fillId="0" borderId="21" xfId="72" applyBorder="1">
      <alignment/>
      <protection/>
    </xf>
    <xf numFmtId="38" fontId="15" fillId="0" borderId="26" xfId="51" applyFont="1" applyBorder="1" applyAlignment="1">
      <alignment horizontal="distributed"/>
    </xf>
    <xf numFmtId="0" fontId="15" fillId="0" borderId="23" xfId="72" applyBorder="1">
      <alignment/>
      <protection/>
    </xf>
    <xf numFmtId="0" fontId="15" fillId="0" borderId="13" xfId="72" applyBorder="1">
      <alignment/>
      <protection/>
    </xf>
    <xf numFmtId="0" fontId="15" fillId="0" borderId="27" xfId="72" applyBorder="1" applyAlignment="1">
      <alignment horizontal="distributed"/>
      <protection/>
    </xf>
    <xf numFmtId="0" fontId="15" fillId="0" borderId="23" xfId="72" applyBorder="1" applyAlignment="1">
      <alignment horizontal="distributed"/>
      <protection/>
    </xf>
    <xf numFmtId="0" fontId="15" fillId="0" borderId="28" xfId="72" applyBorder="1" applyAlignment="1">
      <alignment horizontal="distributed"/>
      <protection/>
    </xf>
    <xf numFmtId="0" fontId="15" fillId="32" borderId="13" xfId="72" applyFill="1" applyBorder="1">
      <alignment/>
      <protection/>
    </xf>
    <xf numFmtId="0" fontId="15" fillId="0" borderId="21" xfId="72" applyBorder="1" applyAlignment="1">
      <alignment horizontal="distributed"/>
      <protection/>
    </xf>
    <xf numFmtId="0" fontId="15" fillId="32" borderId="21" xfId="72" applyFill="1" applyBorder="1">
      <alignment/>
      <protection/>
    </xf>
    <xf numFmtId="0" fontId="15" fillId="0" borderId="0" xfId="72" quotePrefix="1">
      <alignment/>
      <protection/>
    </xf>
    <xf numFmtId="0" fontId="15" fillId="0" borderId="29" xfId="72" applyBorder="1">
      <alignment/>
      <protection/>
    </xf>
    <xf numFmtId="38" fontId="15" fillId="0" borderId="30" xfId="51" applyFont="1" applyBorder="1" applyAlignment="1">
      <alignment horizontal="centerContinuous"/>
    </xf>
    <xf numFmtId="38" fontId="15" fillId="0" borderId="23" xfId="51" applyFont="1" applyBorder="1" applyAlignment="1">
      <alignment horizontal="centerContinuous"/>
    </xf>
    <xf numFmtId="38" fontId="15" fillId="0" borderId="15" xfId="51" applyFont="1" applyBorder="1" applyAlignment="1">
      <alignment/>
    </xf>
    <xf numFmtId="38" fontId="15" fillId="0" borderId="21" xfId="51" applyFont="1" applyBorder="1" applyAlignment="1">
      <alignment horizontal="center"/>
    </xf>
    <xf numFmtId="183" fontId="15" fillId="0" borderId="31" xfId="51" applyNumberFormat="1" applyFont="1" applyFill="1" applyBorder="1" applyAlignment="1">
      <alignment/>
    </xf>
    <xf numFmtId="183" fontId="15" fillId="0" borderId="32" xfId="51" applyNumberFormat="1" applyFont="1" applyFill="1" applyBorder="1" applyAlignment="1">
      <alignment/>
    </xf>
    <xf numFmtId="183" fontId="15" fillId="0" borderId="33" xfId="51" applyNumberFormat="1" applyFont="1" applyFill="1" applyBorder="1" applyAlignment="1">
      <alignment/>
    </xf>
    <xf numFmtId="183" fontId="15" fillId="0" borderId="34" xfId="51" applyNumberFormat="1" applyFont="1" applyFill="1" applyBorder="1" applyAlignment="1">
      <alignment/>
    </xf>
    <xf numFmtId="38" fontId="15" fillId="0" borderId="32" xfId="51" applyFont="1" applyBorder="1" applyAlignment="1">
      <alignment horizontal="distributed"/>
    </xf>
    <xf numFmtId="183" fontId="15" fillId="33" borderId="19" xfId="51" applyNumberFormat="1" applyFont="1" applyFill="1" applyBorder="1" applyAlignment="1">
      <alignment/>
    </xf>
    <xf numFmtId="0" fontId="15" fillId="33" borderId="19" xfId="72" applyFill="1" applyBorder="1">
      <alignment/>
      <protection/>
    </xf>
    <xf numFmtId="0" fontId="15" fillId="32" borderId="19" xfId="72" applyFill="1" applyBorder="1">
      <alignment/>
      <protection/>
    </xf>
    <xf numFmtId="0" fontId="15" fillId="0" borderId="30" xfId="72" applyBorder="1">
      <alignment/>
      <protection/>
    </xf>
    <xf numFmtId="0" fontId="15" fillId="32" borderId="23" xfId="72" applyFill="1" applyBorder="1">
      <alignment/>
      <protection/>
    </xf>
    <xf numFmtId="0" fontId="15" fillId="0" borderId="35" xfId="72" applyBorder="1">
      <alignment/>
      <protection/>
    </xf>
    <xf numFmtId="0" fontId="15" fillId="0" borderId="36" xfId="72" applyBorder="1">
      <alignment/>
      <protection/>
    </xf>
    <xf numFmtId="0" fontId="15" fillId="0" borderId="0" xfId="72" applyBorder="1">
      <alignment/>
      <protection/>
    </xf>
    <xf numFmtId="0" fontId="15" fillId="0" borderId="14" xfId="72" applyBorder="1">
      <alignment/>
      <protection/>
    </xf>
    <xf numFmtId="0" fontId="15" fillId="0" borderId="15" xfId="72" applyBorder="1">
      <alignment/>
      <protection/>
    </xf>
    <xf numFmtId="0" fontId="13" fillId="0" borderId="0" xfId="0" applyFont="1" applyAlignment="1">
      <alignment/>
    </xf>
    <xf numFmtId="0" fontId="29" fillId="0" borderId="0" xfId="0" applyFont="1" applyAlignment="1">
      <alignment horizontal="left" readingOrder="1"/>
    </xf>
    <xf numFmtId="0" fontId="30" fillId="0" borderId="0" xfId="0" applyFont="1" applyAlignment="1">
      <alignment horizontal="left" readingOrder="1"/>
    </xf>
    <xf numFmtId="0" fontId="31" fillId="0" borderId="0" xfId="0" applyFont="1" applyAlignment="1">
      <alignment horizontal="left" readingOrder="1"/>
    </xf>
    <xf numFmtId="0" fontId="11" fillId="0" borderId="0" xfId="0" applyFont="1" applyAlignment="1">
      <alignment/>
    </xf>
    <xf numFmtId="0" fontId="16" fillId="0" borderId="0" xfId="0" applyFont="1" applyAlignment="1">
      <alignment/>
    </xf>
    <xf numFmtId="0" fontId="0" fillId="0" borderId="0" xfId="0" applyAlignment="1">
      <alignment horizontal="left" vertical="center"/>
    </xf>
    <xf numFmtId="0" fontId="0" fillId="0" borderId="0" xfId="0" applyAlignment="1">
      <alignment horizontal="left"/>
    </xf>
    <xf numFmtId="0" fontId="20" fillId="0" borderId="0" xfId="0" applyFont="1" applyAlignment="1">
      <alignment horizontal="left" vertical="center"/>
    </xf>
    <xf numFmtId="0" fontId="19" fillId="0" borderId="0" xfId="0" applyFont="1" applyAlignment="1">
      <alignment horizontal="left" vertical="center"/>
    </xf>
    <xf numFmtId="38" fontId="24" fillId="0" borderId="0" xfId="53" applyFont="1" applyAlignment="1">
      <alignment horizontal="centerContinuous"/>
    </xf>
    <xf numFmtId="38" fontId="0" fillId="0" borderId="0" xfId="53" applyFont="1" applyAlignment="1">
      <alignment horizontal="centerContinuous"/>
    </xf>
    <xf numFmtId="0" fontId="15" fillId="0" borderId="0" xfId="67">
      <alignment/>
      <protection/>
    </xf>
    <xf numFmtId="38" fontId="0" fillId="0" borderId="0" xfId="53" applyFont="1" applyAlignment="1" applyProtection="1">
      <alignment horizontal="centerContinuous"/>
      <protection locked="0"/>
    </xf>
    <xf numFmtId="38" fontId="0" fillId="0" borderId="0" xfId="53" applyFont="1" applyAlignment="1">
      <alignment/>
    </xf>
    <xf numFmtId="38" fontId="0" fillId="0" borderId="10" xfId="53" applyFont="1" applyBorder="1" applyAlignment="1">
      <alignment/>
    </xf>
    <xf numFmtId="38" fontId="0" fillId="0" borderId="37" xfId="53" applyFont="1" applyBorder="1" applyAlignment="1">
      <alignment/>
    </xf>
    <xf numFmtId="38" fontId="19" fillId="0" borderId="16" xfId="53" applyFont="1" applyBorder="1" applyAlignment="1">
      <alignment/>
    </xf>
    <xf numFmtId="38" fontId="0" fillId="0" borderId="31" xfId="53" applyFont="1" applyBorder="1" applyAlignment="1">
      <alignment horizontal="center"/>
    </xf>
    <xf numFmtId="38" fontId="0" fillId="0" borderId="20" xfId="53" applyFont="1" applyBorder="1" applyAlignment="1">
      <alignment horizontal="center"/>
    </xf>
    <xf numFmtId="38" fontId="19" fillId="0" borderId="30" xfId="53" applyFont="1" applyBorder="1" applyAlignment="1">
      <alignment horizontal="distributed"/>
    </xf>
    <xf numFmtId="38" fontId="19" fillId="0" borderId="38" xfId="53" applyFont="1" applyBorder="1" applyAlignment="1">
      <alignment horizontal="distributed"/>
    </xf>
    <xf numFmtId="38" fontId="19" fillId="0" borderId="16" xfId="53" applyFont="1" applyBorder="1" applyAlignment="1">
      <alignment horizontal="center"/>
    </xf>
    <xf numFmtId="38" fontId="0" fillId="0" borderId="35" xfId="53" applyFont="1" applyBorder="1" applyAlignment="1">
      <alignment horizontal="center"/>
    </xf>
    <xf numFmtId="38" fontId="0" fillId="0" borderId="39" xfId="53" applyFont="1" applyBorder="1" applyAlignment="1">
      <alignment horizontal="center"/>
    </xf>
    <xf numFmtId="38" fontId="0" fillId="0" borderId="0" xfId="53" applyFont="1" applyBorder="1" applyAlignment="1">
      <alignment horizontal="center"/>
    </xf>
    <xf numFmtId="38" fontId="0" fillId="0" borderId="40" xfId="53" applyFont="1" applyBorder="1" applyAlignment="1">
      <alignment horizontal="distributed" vertical="center"/>
    </xf>
    <xf numFmtId="38" fontId="19" fillId="0" borderId="30" xfId="53" applyFont="1" applyBorder="1" applyAlignment="1">
      <alignment horizontal="center" vertical="center"/>
    </xf>
    <xf numFmtId="38" fontId="0" fillId="0" borderId="41" xfId="53" applyFont="1" applyBorder="1" applyAlignment="1">
      <alignment horizontal="distributed"/>
    </xf>
    <xf numFmtId="38" fontId="19" fillId="0" borderId="42" xfId="53" applyFont="1" applyBorder="1" applyAlignment="1">
      <alignment horizontal="center"/>
    </xf>
    <xf numFmtId="38" fontId="0" fillId="0" borderId="41" xfId="53" applyFont="1" applyBorder="1" applyAlignment="1" quotePrefix="1">
      <alignment horizontal="distributed"/>
    </xf>
    <xf numFmtId="38" fontId="19" fillId="0" borderId="42" xfId="53" applyFont="1" applyBorder="1" applyAlignment="1" quotePrefix="1">
      <alignment horizontal="center"/>
    </xf>
    <xf numFmtId="38" fontId="0" fillId="0" borderId="40" xfId="53" applyFont="1" applyBorder="1" applyAlignment="1" applyProtection="1">
      <alignment horizontal="distributed"/>
      <protection locked="0"/>
    </xf>
    <xf numFmtId="38" fontId="19" fillId="0" borderId="36" xfId="53" applyFont="1" applyBorder="1" applyAlignment="1">
      <alignment horizontal="center"/>
    </xf>
    <xf numFmtId="38" fontId="19" fillId="0" borderId="43" xfId="53" applyFont="1" applyBorder="1" applyAlignment="1">
      <alignment horizontal="center"/>
    </xf>
    <xf numFmtId="38" fontId="19" fillId="0" borderId="43" xfId="53" applyFont="1" applyBorder="1" applyAlignment="1">
      <alignment horizontal="center" vertical="center"/>
    </xf>
    <xf numFmtId="38" fontId="0" fillId="0" borderId="44" xfId="53" applyFont="1" applyBorder="1" applyAlignment="1">
      <alignment horizontal="center"/>
    </xf>
    <xf numFmtId="38" fontId="0" fillId="0" borderId="44" xfId="53" applyFont="1" applyBorder="1" applyAlignment="1">
      <alignment horizontal="center" vertical="center"/>
    </xf>
    <xf numFmtId="38" fontId="0" fillId="0" borderId="45" xfId="53" applyFont="1" applyBorder="1" applyAlignment="1">
      <alignment horizontal="distributed" vertical="center"/>
    </xf>
    <xf numFmtId="38" fontId="19" fillId="0" borderId="36" xfId="53" applyFont="1" applyBorder="1" applyAlignment="1">
      <alignment horizontal="center" vertical="center"/>
    </xf>
    <xf numFmtId="38" fontId="0" fillId="0" borderId="39" xfId="53" applyFont="1" applyBorder="1" applyAlignment="1">
      <alignment horizontal="center" vertical="center"/>
    </xf>
    <xf numFmtId="38" fontId="0" fillId="0" borderId="46" xfId="53" applyFont="1" applyBorder="1" applyAlignment="1" applyProtection="1">
      <alignment horizontal="distributed"/>
      <protection locked="0"/>
    </xf>
    <xf numFmtId="38" fontId="0" fillId="0" borderId="35" xfId="53" applyFont="1" applyBorder="1" applyAlignment="1">
      <alignment/>
    </xf>
    <xf numFmtId="38" fontId="0" fillId="0" borderId="39" xfId="53" applyFont="1" applyBorder="1" applyAlignment="1">
      <alignment/>
    </xf>
    <xf numFmtId="38" fontId="0" fillId="0" borderId="14" xfId="53" applyFont="1" applyBorder="1" applyAlignment="1">
      <alignment/>
    </xf>
    <xf numFmtId="38" fontId="19" fillId="34" borderId="36" xfId="53" applyFont="1" applyFill="1" applyBorder="1" applyAlignment="1">
      <alignment horizontal="center"/>
    </xf>
    <xf numFmtId="38" fontId="0" fillId="0" borderId="47" xfId="53" applyFont="1" applyBorder="1" applyAlignment="1">
      <alignment horizontal="center"/>
    </xf>
    <xf numFmtId="38" fontId="0" fillId="0" borderId="48" xfId="53" applyFont="1" applyBorder="1" applyAlignment="1">
      <alignment horizontal="center"/>
    </xf>
    <xf numFmtId="38" fontId="19" fillId="0" borderId="30" xfId="53" applyFont="1" applyBorder="1" applyAlignment="1">
      <alignment horizontal="center"/>
    </xf>
    <xf numFmtId="38" fontId="0" fillId="0" borderId="49" xfId="53" applyFont="1" applyBorder="1" applyAlignment="1">
      <alignment horizontal="center"/>
    </xf>
    <xf numFmtId="38" fontId="0" fillId="0" borderId="50" xfId="53" applyFont="1" applyBorder="1" applyAlignment="1" applyProtection="1">
      <alignment/>
      <protection locked="0"/>
    </xf>
    <xf numFmtId="38" fontId="0" fillId="0" borderId="51" xfId="53" applyFont="1" applyBorder="1" applyAlignment="1" applyProtection="1">
      <alignment horizontal="distributed"/>
      <protection locked="0"/>
    </xf>
    <xf numFmtId="38" fontId="19" fillId="0" borderId="52" xfId="53" applyFont="1" applyBorder="1" applyAlignment="1">
      <alignment horizontal="center"/>
    </xf>
    <xf numFmtId="38" fontId="0" fillId="0" borderId="53" xfId="53" applyFont="1" applyBorder="1" applyAlignment="1">
      <alignment horizontal="center"/>
    </xf>
    <xf numFmtId="38" fontId="19" fillId="0" borderId="38" xfId="53" applyFont="1" applyBorder="1" applyAlignment="1">
      <alignment horizontal="center"/>
    </xf>
    <xf numFmtId="38" fontId="0" fillId="0" borderId="40" xfId="53" applyFont="1" applyBorder="1" applyAlignment="1">
      <alignment horizontal="center"/>
    </xf>
    <xf numFmtId="38" fontId="19" fillId="0" borderId="54" xfId="53" applyFont="1" applyBorder="1" applyAlignment="1">
      <alignment horizontal="center"/>
    </xf>
    <xf numFmtId="38" fontId="0" fillId="0" borderId="49" xfId="53" applyFont="1" applyBorder="1" applyAlignment="1">
      <alignment/>
    </xf>
    <xf numFmtId="38" fontId="19" fillId="34" borderId="55" xfId="53" applyFont="1" applyFill="1" applyBorder="1" applyAlignment="1">
      <alignment horizontal="center"/>
    </xf>
    <xf numFmtId="38" fontId="0" fillId="0" borderId="56" xfId="53" applyFont="1" applyBorder="1" applyAlignment="1">
      <alignment horizontal="center"/>
    </xf>
    <xf numFmtId="0" fontId="0" fillId="0" borderId="49" xfId="67" applyFont="1" applyBorder="1" applyAlignment="1">
      <alignment horizontal="center"/>
      <protection/>
    </xf>
    <xf numFmtId="0" fontId="0" fillId="0" borderId="39" xfId="67" applyFont="1" applyBorder="1" applyAlignment="1">
      <alignment horizontal="center"/>
      <protection/>
    </xf>
    <xf numFmtId="0" fontId="0" fillId="0" borderId="49" xfId="67" applyFont="1" applyBorder="1">
      <alignment/>
      <protection/>
    </xf>
    <xf numFmtId="181" fontId="0" fillId="35" borderId="13" xfId="53" applyNumberFormat="1" applyFont="1" applyFill="1" applyBorder="1" applyAlignment="1" applyProtection="1">
      <alignment/>
      <protection/>
    </xf>
    <xf numFmtId="38" fontId="0" fillId="0" borderId="13" xfId="53" applyFont="1" applyBorder="1" applyAlignment="1">
      <alignment horizontal="center"/>
    </xf>
    <xf numFmtId="38" fontId="0" fillId="0" borderId="21" xfId="53" applyFont="1" applyBorder="1" applyAlignment="1">
      <alignment horizontal="center"/>
    </xf>
    <xf numFmtId="38" fontId="19" fillId="0" borderId="15" xfId="53" applyFont="1" applyBorder="1" applyAlignment="1">
      <alignment horizontal="center"/>
    </xf>
    <xf numFmtId="181" fontId="0" fillId="35" borderId="21" xfId="53" applyNumberFormat="1" applyFont="1" applyFill="1" applyBorder="1" applyAlignment="1" applyProtection="1">
      <alignment/>
      <protection/>
    </xf>
    <xf numFmtId="183" fontId="15" fillId="0" borderId="31" xfId="51" applyNumberFormat="1" applyFont="1" applyFill="1" applyBorder="1" applyAlignment="1" applyProtection="1">
      <alignment/>
      <protection locked="0"/>
    </xf>
    <xf numFmtId="183" fontId="15" fillId="0" borderId="57" xfId="51" applyNumberFormat="1" applyFont="1" applyFill="1" applyBorder="1" applyAlignment="1">
      <alignment/>
    </xf>
    <xf numFmtId="183" fontId="15" fillId="0" borderId="58" xfId="51" applyNumberFormat="1" applyFont="1" applyFill="1" applyBorder="1" applyAlignment="1">
      <alignment/>
    </xf>
    <xf numFmtId="183" fontId="15" fillId="0" borderId="10" xfId="51" applyNumberFormat="1" applyFont="1" applyFill="1" applyBorder="1" applyAlignment="1" applyProtection="1">
      <alignment/>
      <protection locked="0"/>
    </xf>
    <xf numFmtId="183" fontId="15" fillId="33" borderId="59" xfId="51" applyNumberFormat="1" applyFont="1" applyFill="1" applyBorder="1" applyAlignment="1">
      <alignment/>
    </xf>
    <xf numFmtId="0" fontId="15" fillId="33" borderId="59" xfId="72" applyFill="1" applyBorder="1">
      <alignment/>
      <protection/>
    </xf>
    <xf numFmtId="0" fontId="15" fillId="32" borderId="59" xfId="72" applyFill="1" applyBorder="1">
      <alignment/>
      <protection/>
    </xf>
    <xf numFmtId="183" fontId="15" fillId="0" borderId="57" xfId="51" applyNumberFormat="1" applyFont="1" applyFill="1" applyBorder="1" applyAlignment="1" applyProtection="1">
      <alignment/>
      <protection locked="0"/>
    </xf>
    <xf numFmtId="0" fontId="0" fillId="0" borderId="40" xfId="0"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45" xfId="0" applyFont="1" applyBorder="1" applyAlignment="1" applyProtection="1">
      <alignment horizontal="left" vertical="center"/>
      <protection locked="0"/>
    </xf>
    <xf numFmtId="0" fontId="26" fillId="0" borderId="60" xfId="0" applyFont="1" applyBorder="1" applyAlignment="1" applyProtection="1">
      <alignment horizontal="left" vertical="center"/>
      <protection locked="0"/>
    </xf>
    <xf numFmtId="0" fontId="26" fillId="0" borderId="61" xfId="0" applyFont="1" applyBorder="1" applyAlignment="1" applyProtection="1">
      <alignment horizontal="left" vertical="center"/>
      <protection locked="0"/>
    </xf>
    <xf numFmtId="0" fontId="26" fillId="0" borderId="40" xfId="0" applyFont="1" applyBorder="1" applyAlignment="1" applyProtection="1">
      <alignment horizontal="left" vertical="center"/>
      <protection locked="0"/>
    </xf>
    <xf numFmtId="0" fontId="26" fillId="0" borderId="59"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26" fillId="0" borderId="63" xfId="0" applyFont="1"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26" fillId="0" borderId="64" xfId="0" applyFont="1" applyBorder="1" applyAlignment="1" applyProtection="1">
      <alignment horizontal="left" vertical="center"/>
      <protection locked="0"/>
    </xf>
    <xf numFmtId="0" fontId="26" fillId="0" borderId="62" xfId="0" applyFont="1"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22" fillId="0" borderId="60" xfId="0" applyFont="1" applyBorder="1" applyAlignment="1" applyProtection="1">
      <alignment horizontal="left" vertical="center"/>
      <protection locked="0"/>
    </xf>
    <xf numFmtId="0" fontId="22" fillId="0" borderId="63"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63" xfId="0" applyFont="1" applyBorder="1" applyAlignment="1" applyProtection="1">
      <alignment horizontal="left" vertical="center"/>
      <protection locked="0"/>
    </xf>
    <xf numFmtId="38" fontId="0" fillId="35" borderId="23" xfId="53" applyFont="1" applyFill="1" applyBorder="1" applyAlignment="1" applyProtection="1">
      <alignment/>
      <protection/>
    </xf>
    <xf numFmtId="38" fontId="0" fillId="35" borderId="13" xfId="53" applyFont="1" applyFill="1" applyBorder="1" applyAlignment="1" applyProtection="1">
      <alignment/>
      <protection/>
    </xf>
    <xf numFmtId="38" fontId="0" fillId="35" borderId="13" xfId="53" applyFont="1" applyFill="1" applyBorder="1" applyAlignment="1" applyProtection="1" quotePrefix="1">
      <alignment/>
      <protection/>
    </xf>
    <xf numFmtId="0" fontId="15" fillId="0" borderId="0" xfId="72" applyAlignment="1" quotePrefix="1">
      <alignment horizontal="right"/>
      <protection/>
    </xf>
    <xf numFmtId="186" fontId="0" fillId="0" borderId="65" xfId="53" applyNumberFormat="1" applyFont="1" applyBorder="1" applyAlignment="1">
      <alignment/>
    </xf>
    <xf numFmtId="186" fontId="0" fillId="0" borderId="13" xfId="53" applyNumberFormat="1" applyFont="1" applyBorder="1" applyAlignment="1">
      <alignment/>
    </xf>
    <xf numFmtId="186" fontId="0" fillId="0" borderId="66" xfId="53" applyNumberFormat="1" applyFont="1" applyFill="1" applyBorder="1" applyAlignment="1">
      <alignment/>
    </xf>
    <xf numFmtId="186" fontId="0" fillId="0" borderId="17" xfId="53" applyNumberFormat="1" applyFont="1" applyFill="1" applyBorder="1" applyAlignment="1">
      <alignment/>
    </xf>
    <xf numFmtId="186" fontId="0" fillId="0" borderId="67" xfId="53" applyNumberFormat="1" applyFont="1" applyBorder="1" applyAlignment="1">
      <alignment/>
    </xf>
    <xf numFmtId="186" fontId="0" fillId="0" borderId="68" xfId="53" applyNumberFormat="1" applyFont="1" applyBorder="1" applyAlignment="1">
      <alignment/>
    </xf>
    <xf numFmtId="186" fontId="0" fillId="0" borderId="69" xfId="53" applyNumberFormat="1" applyFont="1" applyBorder="1" applyAlignment="1">
      <alignment/>
    </xf>
    <xf numFmtId="186" fontId="0" fillId="0" borderId="70" xfId="53" applyNumberFormat="1" applyFont="1" applyFill="1" applyBorder="1" applyAlignment="1">
      <alignment/>
    </xf>
    <xf numFmtId="186" fontId="0" fillId="0" borderId="28" xfId="53" applyNumberFormat="1" applyFont="1" applyBorder="1" applyAlignment="1">
      <alignment/>
    </xf>
    <xf numFmtId="186" fontId="0" fillId="0" borderId="71" xfId="53" applyNumberFormat="1" applyFont="1" applyBorder="1" applyAlignment="1">
      <alignment/>
    </xf>
    <xf numFmtId="186" fontId="0" fillId="34" borderId="72" xfId="53" applyNumberFormat="1" applyFont="1" applyFill="1" applyBorder="1" applyAlignment="1">
      <alignment/>
    </xf>
    <xf numFmtId="186" fontId="0" fillId="34" borderId="22" xfId="53" applyNumberFormat="1" applyFont="1" applyFill="1" applyBorder="1" applyAlignment="1">
      <alignment/>
    </xf>
    <xf numFmtId="186" fontId="0" fillId="34" borderId="73" xfId="53" applyNumberFormat="1" applyFont="1" applyFill="1" applyBorder="1" applyAlignment="1">
      <alignment/>
    </xf>
    <xf numFmtId="186" fontId="0" fillId="0" borderId="74" xfId="53" applyNumberFormat="1" applyFont="1" applyBorder="1" applyAlignment="1">
      <alignment/>
    </xf>
    <xf numFmtId="186" fontId="0" fillId="0" borderId="70" xfId="53" applyNumberFormat="1" applyFont="1" applyBorder="1" applyAlignment="1">
      <alignment/>
    </xf>
    <xf numFmtId="186" fontId="0" fillId="0" borderId="75" xfId="53" applyNumberFormat="1" applyFont="1" applyBorder="1" applyAlignment="1">
      <alignment/>
    </xf>
    <xf numFmtId="186" fontId="0" fillId="34" borderId="59" xfId="53" applyNumberFormat="1" applyFont="1" applyFill="1" applyBorder="1" applyAlignment="1">
      <alignment/>
    </xf>
    <xf numFmtId="186" fontId="0" fillId="34" borderId="39" xfId="53" applyNumberFormat="1" applyFont="1" applyFill="1" applyBorder="1" applyAlignment="1">
      <alignment/>
    </xf>
    <xf numFmtId="186" fontId="0" fillId="34" borderId="13" xfId="53" applyNumberFormat="1" applyFont="1" applyFill="1" applyBorder="1" applyAlignment="1">
      <alignment/>
    </xf>
    <xf numFmtId="186" fontId="0" fillId="0" borderId="23" xfId="53" applyNumberFormat="1" applyFont="1" applyBorder="1" applyAlignment="1">
      <alignment/>
    </xf>
    <xf numFmtId="186" fontId="0" fillId="0" borderId="64" xfId="53" applyNumberFormat="1" applyFont="1" applyBorder="1" applyAlignment="1" applyProtection="1">
      <alignment/>
      <protection locked="0"/>
    </xf>
    <xf numFmtId="186" fontId="0" fillId="0" borderId="53" xfId="53" applyNumberFormat="1" applyFont="1" applyBorder="1" applyAlignment="1" applyProtection="1">
      <alignment/>
      <protection locked="0"/>
    </xf>
    <xf numFmtId="186" fontId="0" fillId="34" borderId="76" xfId="53" applyNumberFormat="1" applyFont="1" applyFill="1" applyBorder="1" applyAlignment="1" applyProtection="1">
      <alignment/>
      <protection locked="0"/>
    </xf>
    <xf numFmtId="186" fontId="0" fillId="34" borderId="77" xfId="53" applyNumberFormat="1" applyFont="1" applyFill="1" applyBorder="1" applyAlignment="1" applyProtection="1">
      <alignment/>
      <protection locked="0"/>
    </xf>
    <xf numFmtId="186" fontId="0" fillId="36" borderId="73" xfId="53" applyNumberFormat="1" applyFont="1" applyFill="1" applyBorder="1" applyAlignment="1">
      <alignment/>
    </xf>
    <xf numFmtId="186" fontId="0" fillId="35" borderId="13" xfId="53" applyNumberFormat="1" applyFont="1" applyFill="1" applyBorder="1" applyAlignment="1" applyProtection="1">
      <alignment/>
      <protection/>
    </xf>
    <xf numFmtId="183" fontId="15" fillId="0" borderId="33" xfId="51" applyNumberFormat="1" applyFont="1" applyFill="1" applyBorder="1" applyAlignment="1" applyProtection="1">
      <alignment horizontal="center"/>
      <protection locked="0"/>
    </xf>
    <xf numFmtId="183" fontId="15" fillId="0" borderId="34" xfId="51" applyNumberFormat="1" applyFont="1" applyFill="1" applyBorder="1" applyAlignment="1" applyProtection="1">
      <alignment horizontal="center"/>
      <protection locked="0"/>
    </xf>
    <xf numFmtId="183" fontId="15" fillId="0" borderId="32" xfId="51" applyNumberFormat="1" applyFont="1" applyFill="1" applyBorder="1" applyAlignment="1" applyProtection="1">
      <alignment/>
      <protection locked="0"/>
    </xf>
    <xf numFmtId="38" fontId="15" fillId="0" borderId="36" xfId="51" applyFont="1" applyBorder="1" applyAlignment="1">
      <alignment horizontal="distributed"/>
    </xf>
    <xf numFmtId="38" fontId="15" fillId="0" borderId="43" xfId="51" applyFont="1" applyBorder="1" applyAlignment="1">
      <alignment horizontal="distributed"/>
    </xf>
    <xf numFmtId="38" fontId="15" fillId="0" borderId="43" xfId="51" applyFont="1" applyBorder="1" applyAlignment="1" quotePrefix="1">
      <alignment horizontal="distributed"/>
    </xf>
    <xf numFmtId="38" fontId="15" fillId="0" borderId="55" xfId="51" applyFont="1" applyBorder="1" applyAlignment="1">
      <alignment horizontal="distributed"/>
    </xf>
    <xf numFmtId="38" fontId="15" fillId="0" borderId="23" xfId="51" applyFont="1" applyBorder="1" applyAlignment="1">
      <alignment/>
    </xf>
    <xf numFmtId="183" fontId="15" fillId="0" borderId="70" xfId="51" applyNumberFormat="1" applyFont="1" applyFill="1" applyBorder="1" applyAlignment="1" applyProtection="1">
      <alignment horizontal="center"/>
      <protection locked="0"/>
    </xf>
    <xf numFmtId="183" fontId="15" fillId="0" borderId="78" xfId="51" applyNumberFormat="1" applyFont="1" applyFill="1" applyBorder="1" applyAlignment="1" applyProtection="1">
      <alignment horizontal="center"/>
      <protection locked="0"/>
    </xf>
    <xf numFmtId="0" fontId="0" fillId="0" borderId="0" xfId="0" applyFill="1" applyAlignment="1">
      <alignment/>
    </xf>
    <xf numFmtId="0" fontId="0" fillId="0" borderId="0" xfId="0" applyFill="1" applyAlignment="1">
      <alignment/>
    </xf>
    <xf numFmtId="0" fontId="0" fillId="0" borderId="0" xfId="0" applyFont="1" applyFill="1" applyAlignment="1">
      <alignment/>
    </xf>
    <xf numFmtId="0" fontId="12" fillId="0" borderId="0" xfId="0" applyFont="1" applyFill="1" applyAlignment="1">
      <alignment horizontal="right"/>
    </xf>
    <xf numFmtId="0" fontId="8" fillId="0" borderId="0" xfId="0" applyFont="1" applyFill="1" applyAlignment="1">
      <alignment horizontal="right"/>
    </xf>
    <xf numFmtId="49" fontId="0" fillId="0" borderId="17" xfId="53" applyNumberFormat="1" applyFont="1" applyFill="1" applyBorder="1" applyAlignment="1" applyProtection="1">
      <alignment horizontal="right"/>
      <protection locked="0"/>
    </xf>
    <xf numFmtId="186" fontId="0" fillId="0" borderId="64" xfId="53" applyNumberFormat="1" applyFont="1" applyFill="1" applyBorder="1" applyAlignment="1" applyProtection="1">
      <alignment/>
      <protection locked="0"/>
    </xf>
    <xf numFmtId="186" fontId="0" fillId="0" borderId="53" xfId="53" applyNumberFormat="1" applyFont="1" applyFill="1" applyBorder="1" applyAlignment="1" applyProtection="1">
      <alignment/>
      <protection locked="0"/>
    </xf>
    <xf numFmtId="186" fontId="0" fillId="0" borderId="59" xfId="53" applyNumberFormat="1" applyFont="1" applyFill="1" applyBorder="1" applyAlignment="1" applyProtection="1">
      <alignment/>
      <protection locked="0"/>
    </xf>
    <xf numFmtId="186" fontId="0" fillId="0" borderId="39" xfId="53" applyNumberFormat="1" applyFont="1" applyFill="1" applyBorder="1" applyAlignment="1" applyProtection="1">
      <alignment/>
      <protection locked="0"/>
    </xf>
    <xf numFmtId="186" fontId="0" fillId="0" borderId="79" xfId="53" applyNumberFormat="1" applyFont="1" applyFill="1" applyBorder="1" applyAlignment="1" applyProtection="1">
      <alignment/>
      <protection locked="0"/>
    </xf>
    <xf numFmtId="186" fontId="0" fillId="0" borderId="80" xfId="53" applyNumberFormat="1" applyFont="1" applyFill="1" applyBorder="1" applyAlignment="1" applyProtection="1">
      <alignment/>
      <protection locked="0"/>
    </xf>
    <xf numFmtId="186" fontId="0" fillId="0" borderId="80" xfId="53" applyNumberFormat="1" applyFont="1" applyFill="1" applyBorder="1" applyAlignment="1" applyProtection="1">
      <alignment horizontal="right"/>
      <protection locked="0"/>
    </xf>
    <xf numFmtId="186" fontId="0" fillId="0" borderId="81" xfId="53" applyNumberFormat="1" applyFont="1" applyFill="1" applyBorder="1" applyAlignment="1" applyProtection="1">
      <alignment/>
      <protection locked="0"/>
    </xf>
    <xf numFmtId="186" fontId="0" fillId="0" borderId="82" xfId="53" applyNumberFormat="1" applyFont="1" applyFill="1" applyBorder="1" applyAlignment="1" applyProtection="1">
      <alignment/>
      <protection locked="0"/>
    </xf>
    <xf numFmtId="186" fontId="0" fillId="0" borderId="83" xfId="53" applyNumberFormat="1" applyFont="1" applyFill="1" applyBorder="1" applyAlignment="1" applyProtection="1">
      <alignment/>
      <protection locked="0"/>
    </xf>
    <xf numFmtId="186" fontId="0" fillId="0" borderId="84" xfId="53" applyNumberFormat="1" applyFont="1" applyFill="1" applyBorder="1" applyAlignment="1" applyProtection="1">
      <alignment/>
      <protection locked="0"/>
    </xf>
    <xf numFmtId="186" fontId="0" fillId="0" borderId="85" xfId="53" applyNumberFormat="1" applyFont="1" applyFill="1" applyBorder="1" applyAlignment="1" applyProtection="1">
      <alignment/>
      <protection locked="0"/>
    </xf>
    <xf numFmtId="186" fontId="0" fillId="0" borderId="70" xfId="53" applyNumberFormat="1" applyFont="1" applyFill="1" applyBorder="1" applyAlignment="1" applyProtection="1">
      <alignment/>
      <protection locked="0"/>
    </xf>
    <xf numFmtId="186" fontId="0" fillId="0" borderId="75" xfId="53" applyNumberFormat="1" applyFont="1" applyFill="1" applyBorder="1" applyAlignment="1" applyProtection="1">
      <alignment/>
      <protection locked="0"/>
    </xf>
    <xf numFmtId="186" fontId="0" fillId="0" borderId="59" xfId="53" applyNumberFormat="1" applyFont="1" applyFill="1" applyBorder="1" applyAlignment="1">
      <alignment/>
    </xf>
    <xf numFmtId="186" fontId="0" fillId="0" borderId="70" xfId="53" applyNumberFormat="1" applyFont="1" applyFill="1" applyBorder="1" applyAlignment="1" applyProtection="1">
      <alignment/>
      <protection locked="0"/>
    </xf>
    <xf numFmtId="186" fontId="0" fillId="0" borderId="75" xfId="53" applyNumberFormat="1" applyFont="1" applyFill="1" applyBorder="1" applyAlignment="1" applyProtection="1">
      <alignment/>
      <protection locked="0"/>
    </xf>
    <xf numFmtId="186" fontId="0" fillId="0" borderId="76" xfId="53" applyNumberFormat="1" applyFont="1" applyFill="1" applyBorder="1" applyAlignment="1" applyProtection="1">
      <alignment/>
      <protection locked="0"/>
    </xf>
    <xf numFmtId="186" fontId="0" fillId="0" borderId="77" xfId="53" applyNumberFormat="1" applyFont="1" applyFill="1" applyBorder="1" applyAlignment="1" applyProtection="1">
      <alignment/>
      <protection locked="0"/>
    </xf>
    <xf numFmtId="186" fontId="0" fillId="0" borderId="86" xfId="53" applyNumberFormat="1" applyFont="1" applyFill="1" applyBorder="1" applyAlignment="1" applyProtection="1">
      <alignment/>
      <protection locked="0"/>
    </xf>
    <xf numFmtId="186" fontId="0" fillId="0" borderId="56" xfId="53" applyNumberFormat="1" applyFont="1" applyFill="1" applyBorder="1" applyAlignment="1" applyProtection="1">
      <alignment/>
      <protection locked="0"/>
    </xf>
    <xf numFmtId="186" fontId="0" fillId="0" borderId="31" xfId="53" applyNumberFormat="1" applyFont="1" applyFill="1" applyBorder="1" applyAlignment="1" applyProtection="1">
      <alignment/>
      <protection/>
    </xf>
    <xf numFmtId="186" fontId="0" fillId="0" borderId="66" xfId="53" applyNumberFormat="1" applyFont="1" applyFill="1" applyBorder="1" applyAlignment="1">
      <alignment/>
    </xf>
    <xf numFmtId="186" fontId="0" fillId="0" borderId="49" xfId="53" applyNumberFormat="1" applyFont="1" applyFill="1" applyBorder="1" applyAlignment="1" applyProtection="1">
      <alignment/>
      <protection locked="0"/>
    </xf>
    <xf numFmtId="186" fontId="0" fillId="0" borderId="35" xfId="53" applyNumberFormat="1" applyFont="1" applyFill="1" applyBorder="1" applyAlignment="1" applyProtection="1">
      <alignment/>
      <protection locked="0"/>
    </xf>
    <xf numFmtId="186" fontId="0" fillId="0" borderId="87" xfId="53" applyNumberFormat="1" applyFont="1" applyFill="1" applyBorder="1" applyAlignment="1" applyProtection="1">
      <alignment/>
      <protection locked="0"/>
    </xf>
    <xf numFmtId="186" fontId="0" fillId="0" borderId="88" xfId="53" applyNumberFormat="1" applyFont="1" applyFill="1" applyBorder="1" applyAlignment="1" applyProtection="1">
      <alignment/>
      <protection locked="0"/>
    </xf>
    <xf numFmtId="186" fontId="0" fillId="0" borderId="89" xfId="53" applyNumberFormat="1" applyFont="1" applyFill="1" applyBorder="1" applyAlignment="1" applyProtection="1">
      <alignment/>
      <protection locked="0"/>
    </xf>
    <xf numFmtId="186" fontId="0" fillId="0" borderId="14" xfId="53" applyNumberFormat="1" applyFont="1" applyFill="1" applyBorder="1" applyAlignment="1" applyProtection="1">
      <alignment/>
      <protection locked="0"/>
    </xf>
    <xf numFmtId="186" fontId="0" fillId="0" borderId="90" xfId="53" applyNumberFormat="1" applyFont="1" applyFill="1" applyBorder="1" applyAlignment="1" applyProtection="1">
      <alignment/>
      <protection locked="0"/>
    </xf>
    <xf numFmtId="186" fontId="0" fillId="0" borderId="91" xfId="53" applyNumberFormat="1" applyFont="1" applyFill="1" applyBorder="1" applyAlignment="1" applyProtection="1">
      <alignment/>
      <protection locked="0"/>
    </xf>
    <xf numFmtId="183" fontId="15" fillId="0" borderId="92" xfId="51" applyNumberFormat="1" applyFont="1" applyFill="1" applyBorder="1" applyAlignment="1">
      <alignment/>
    </xf>
    <xf numFmtId="183" fontId="15" fillId="0" borderId="93" xfId="51" applyNumberFormat="1" applyFont="1" applyFill="1" applyBorder="1" applyAlignment="1">
      <alignment/>
    </xf>
    <xf numFmtId="183" fontId="15" fillId="0" borderId="94" xfId="51" applyNumberFormat="1" applyFont="1" applyFill="1" applyBorder="1" applyAlignment="1">
      <alignment/>
    </xf>
    <xf numFmtId="183" fontId="15" fillId="0" borderId="90" xfId="51" applyNumberFormat="1" applyFont="1" applyFill="1" applyBorder="1" applyAlignment="1">
      <alignment/>
    </xf>
    <xf numFmtId="183" fontId="15" fillId="0" borderId="89" xfId="51" applyNumberFormat="1" applyFont="1" applyFill="1" applyBorder="1" applyAlignment="1">
      <alignment/>
    </xf>
    <xf numFmtId="183" fontId="15" fillId="0" borderId="26" xfId="51" applyNumberFormat="1" applyFont="1" applyFill="1" applyBorder="1" applyAlignment="1">
      <alignment/>
    </xf>
    <xf numFmtId="183" fontId="15" fillId="0" borderId="17" xfId="51" applyNumberFormat="1" applyFont="1" applyFill="1" applyBorder="1" applyAlignment="1" applyProtection="1">
      <alignment/>
      <protection locked="0"/>
    </xf>
    <xf numFmtId="183" fontId="15" fillId="0" borderId="53" xfId="51" applyNumberFormat="1" applyFont="1" applyFill="1" applyBorder="1" applyAlignment="1" applyProtection="1">
      <alignment/>
      <protection locked="0"/>
    </xf>
    <xf numFmtId="183" fontId="15" fillId="0" borderId="95" xfId="51" applyNumberFormat="1" applyFont="1" applyFill="1" applyBorder="1" applyAlignment="1" applyProtection="1">
      <alignment/>
      <protection locked="0"/>
    </xf>
    <xf numFmtId="183" fontId="15" fillId="0" borderId="25" xfId="51" applyNumberFormat="1" applyFont="1" applyFill="1" applyBorder="1" applyAlignment="1" applyProtection="1">
      <alignment/>
      <protection locked="0"/>
    </xf>
    <xf numFmtId="183" fontId="15" fillId="0" borderId="75" xfId="51" applyNumberFormat="1" applyFont="1" applyFill="1" applyBorder="1" applyAlignment="1" applyProtection="1">
      <alignment/>
      <protection locked="0"/>
    </xf>
    <xf numFmtId="183" fontId="15" fillId="0" borderId="96" xfId="51" applyNumberFormat="1" applyFont="1" applyFill="1" applyBorder="1" applyAlignment="1" applyProtection="1">
      <alignment/>
      <protection locked="0"/>
    </xf>
    <xf numFmtId="183" fontId="15" fillId="0" borderId="18" xfId="51" applyNumberFormat="1" applyFont="1" applyFill="1" applyBorder="1" applyAlignment="1" applyProtection="1">
      <alignment/>
      <protection locked="0"/>
    </xf>
    <xf numFmtId="183" fontId="15" fillId="0" borderId="39" xfId="51" applyNumberFormat="1" applyFont="1" applyFill="1" applyBorder="1" applyAlignment="1" applyProtection="1">
      <alignment/>
      <protection locked="0"/>
    </xf>
    <xf numFmtId="183" fontId="15" fillId="0" borderId="49" xfId="51" applyNumberFormat="1" applyFont="1" applyFill="1" applyBorder="1" applyAlignment="1" applyProtection="1">
      <alignment/>
      <protection locked="0"/>
    </xf>
    <xf numFmtId="183" fontId="15" fillId="0" borderId="19" xfId="51" applyNumberFormat="1" applyFont="1" applyFill="1" applyBorder="1" applyAlignment="1" applyProtection="1">
      <alignment/>
      <protection locked="0"/>
    </xf>
    <xf numFmtId="183" fontId="15" fillId="0" borderId="78" xfId="51" applyNumberFormat="1" applyFont="1" applyFill="1" applyBorder="1" applyAlignment="1" applyProtection="1">
      <alignment/>
      <protection locked="0"/>
    </xf>
    <xf numFmtId="183" fontId="15" fillId="0" borderId="70" xfId="51" applyNumberFormat="1" applyFont="1" applyFill="1" applyBorder="1" applyAlignment="1" applyProtection="1">
      <alignment/>
      <protection locked="0"/>
    </xf>
    <xf numFmtId="183" fontId="15" fillId="0" borderId="40" xfId="51" applyNumberFormat="1" applyFont="1" applyFill="1" applyBorder="1" applyAlignment="1" applyProtection="1">
      <alignment/>
      <protection locked="0"/>
    </xf>
    <xf numFmtId="183" fontId="15" fillId="0" borderId="59" xfId="51" applyNumberFormat="1" applyFont="1" applyFill="1" applyBorder="1" applyAlignment="1" applyProtection="1">
      <alignment/>
      <protection locked="0"/>
    </xf>
    <xf numFmtId="183" fontId="15" fillId="0" borderId="44" xfId="51" applyNumberFormat="1" applyFont="1" applyFill="1" applyBorder="1" applyAlignment="1" applyProtection="1">
      <alignment/>
      <protection locked="0"/>
    </xf>
    <xf numFmtId="183" fontId="15" fillId="0" borderId="45" xfId="51" applyNumberFormat="1" applyFont="1" applyFill="1" applyBorder="1" applyAlignment="1" applyProtection="1">
      <alignment/>
      <protection locked="0"/>
    </xf>
    <xf numFmtId="183" fontId="15" fillId="0" borderId="97" xfId="51" applyNumberFormat="1" applyFont="1" applyFill="1" applyBorder="1" applyAlignment="1" applyProtection="1">
      <alignment/>
      <protection locked="0"/>
    </xf>
    <xf numFmtId="183" fontId="15" fillId="0" borderId="98" xfId="51" applyNumberFormat="1" applyFont="1" applyFill="1" applyBorder="1" applyAlignment="1" applyProtection="1">
      <alignment/>
      <protection locked="0"/>
    </xf>
    <xf numFmtId="183" fontId="15" fillId="0" borderId="61" xfId="51" applyNumberFormat="1" applyFont="1" applyFill="1" applyBorder="1" applyAlignment="1" applyProtection="1">
      <alignment/>
      <protection locked="0"/>
    </xf>
    <xf numFmtId="183" fontId="15" fillId="0" borderId="62" xfId="51" applyNumberFormat="1" applyFont="1" applyFill="1" applyBorder="1" applyAlignment="1" applyProtection="1">
      <alignment/>
      <protection locked="0"/>
    </xf>
    <xf numFmtId="183" fontId="15" fillId="0" borderId="64" xfId="51" applyNumberFormat="1" applyFont="1" applyFill="1" applyBorder="1" applyAlignment="1" applyProtection="1">
      <alignment/>
      <protection locked="0"/>
    </xf>
    <xf numFmtId="183" fontId="15" fillId="0" borderId="75" xfId="51" applyNumberFormat="1" applyFont="1" applyFill="1" applyBorder="1" applyAlignment="1">
      <alignment/>
    </xf>
    <xf numFmtId="183" fontId="15" fillId="0" borderId="78" xfId="51" applyNumberFormat="1" applyFont="1" applyFill="1" applyBorder="1" applyAlignment="1">
      <alignment/>
    </xf>
    <xf numFmtId="183" fontId="15" fillId="0" borderId="96" xfId="51" applyNumberFormat="1" applyFont="1" applyFill="1" applyBorder="1" applyAlignment="1">
      <alignment/>
    </xf>
    <xf numFmtId="183" fontId="15" fillId="0" borderId="18" xfId="51" applyNumberFormat="1" applyFont="1" applyFill="1" applyBorder="1" applyAlignment="1">
      <alignment/>
    </xf>
    <xf numFmtId="183" fontId="15" fillId="0" borderId="70" xfId="51" applyNumberFormat="1" applyFont="1" applyFill="1" applyBorder="1" applyAlignment="1">
      <alignment/>
    </xf>
    <xf numFmtId="183" fontId="15" fillId="0" borderId="33" xfId="51" applyNumberFormat="1" applyFont="1" applyFill="1" applyBorder="1" applyAlignment="1" applyProtection="1">
      <alignment/>
      <protection locked="0"/>
    </xf>
    <xf numFmtId="183" fontId="15" fillId="0" borderId="58" xfId="51" applyNumberFormat="1" applyFont="1" applyFill="1" applyBorder="1" applyAlignment="1" applyProtection="1">
      <alignment/>
      <protection locked="0"/>
    </xf>
    <xf numFmtId="183" fontId="15" fillId="0" borderId="34" xfId="51" applyNumberFormat="1" applyFont="1" applyFill="1" applyBorder="1" applyAlignment="1" applyProtection="1">
      <alignment/>
      <protection locked="0"/>
    </xf>
    <xf numFmtId="38" fontId="15" fillId="0" borderId="29" xfId="51" applyFont="1" applyFill="1" applyBorder="1" applyAlignment="1">
      <alignment/>
    </xf>
    <xf numFmtId="38" fontId="15" fillId="0" borderId="24" xfId="51" applyFont="1" applyFill="1" applyBorder="1" applyAlignment="1">
      <alignment/>
    </xf>
    <xf numFmtId="38" fontId="15" fillId="0" borderId="47" xfId="51" applyFont="1" applyFill="1" applyBorder="1" applyAlignment="1">
      <alignment/>
    </xf>
    <xf numFmtId="38" fontId="15" fillId="0" borderId="30" xfId="51" applyFont="1" applyFill="1" applyBorder="1" applyAlignment="1">
      <alignment/>
    </xf>
    <xf numFmtId="38" fontId="15" fillId="0" borderId="99" xfId="51" applyFont="1" applyFill="1" applyBorder="1" applyAlignment="1">
      <alignment/>
    </xf>
    <xf numFmtId="38" fontId="15" fillId="0" borderId="18" xfId="51" applyFont="1" applyFill="1" applyBorder="1" applyAlignment="1">
      <alignment/>
    </xf>
    <xf numFmtId="38" fontId="15" fillId="0" borderId="96" xfId="51" applyFont="1" applyFill="1" applyBorder="1" applyAlignment="1">
      <alignment/>
    </xf>
    <xf numFmtId="38" fontId="15" fillId="0" borderId="43" xfId="51" applyFont="1" applyFill="1" applyBorder="1" applyAlignment="1">
      <alignment/>
    </xf>
    <xf numFmtId="38" fontId="15" fillId="0" borderId="14" xfId="51" applyFont="1" applyFill="1" applyBorder="1" applyAlignment="1">
      <alignment/>
    </xf>
    <xf numFmtId="38" fontId="15" fillId="0" borderId="26" xfId="51" applyFont="1" applyFill="1" applyBorder="1" applyAlignment="1">
      <alignment/>
    </xf>
    <xf numFmtId="38" fontId="15" fillId="0" borderId="89" xfId="51" applyFont="1" applyFill="1" applyBorder="1" applyAlignment="1">
      <alignment/>
    </xf>
    <xf numFmtId="38" fontId="15" fillId="0" borderId="15" xfId="51" applyFont="1" applyFill="1" applyBorder="1" applyAlignment="1">
      <alignment/>
    </xf>
    <xf numFmtId="0" fontId="15" fillId="0" borderId="29" xfId="72" applyFill="1" applyBorder="1">
      <alignment/>
      <protection/>
    </xf>
    <xf numFmtId="0" fontId="15" fillId="0" borderId="48" xfId="72" applyFill="1" applyBorder="1">
      <alignment/>
      <protection/>
    </xf>
    <xf numFmtId="0" fontId="15" fillId="0" borderId="30" xfId="72" applyFill="1" applyBorder="1">
      <alignment/>
      <protection/>
    </xf>
    <xf numFmtId="0" fontId="15" fillId="0" borderId="35" xfId="72" applyFill="1" applyBorder="1">
      <alignment/>
      <protection/>
    </xf>
    <xf numFmtId="0" fontId="15" fillId="0" borderId="0" xfId="72" applyFill="1" applyBorder="1">
      <alignment/>
      <protection/>
    </xf>
    <xf numFmtId="0" fontId="15" fillId="0" borderId="36" xfId="72" applyFill="1" applyBorder="1">
      <alignment/>
      <protection/>
    </xf>
    <xf numFmtId="0" fontId="15" fillId="0" borderId="14" xfId="72" applyFill="1" applyBorder="1">
      <alignment/>
      <protection/>
    </xf>
    <xf numFmtId="0" fontId="15" fillId="0" borderId="100" xfId="72" applyFill="1" applyBorder="1">
      <alignment/>
      <protection/>
    </xf>
    <xf numFmtId="0" fontId="15" fillId="0" borderId="15" xfId="72" applyFill="1" applyBorder="1">
      <alignment/>
      <protection/>
    </xf>
    <xf numFmtId="183" fontId="15" fillId="0" borderId="29" xfId="51" applyNumberFormat="1" applyFont="1" applyFill="1" applyBorder="1" applyAlignment="1">
      <alignment/>
    </xf>
    <xf numFmtId="183" fontId="15" fillId="0" borderId="24" xfId="51" applyNumberFormat="1" applyFont="1" applyFill="1" applyBorder="1" applyAlignment="1">
      <alignment/>
    </xf>
    <xf numFmtId="183" fontId="15" fillId="0" borderId="101" xfId="51" applyNumberFormat="1" applyFont="1" applyFill="1" applyBorder="1" applyAlignment="1">
      <alignment/>
    </xf>
    <xf numFmtId="183" fontId="15" fillId="0" borderId="10" xfId="51" applyNumberFormat="1" applyFont="1" applyFill="1" applyBorder="1" applyAlignment="1">
      <alignment/>
    </xf>
    <xf numFmtId="183" fontId="15" fillId="0" borderId="99" xfId="51" applyNumberFormat="1" applyFont="1" applyFill="1" applyBorder="1" applyAlignment="1">
      <alignment/>
    </xf>
    <xf numFmtId="183" fontId="15" fillId="0" borderId="14" xfId="51" applyNumberFormat="1" applyFont="1" applyFill="1" applyBorder="1" applyAlignment="1">
      <alignment/>
    </xf>
    <xf numFmtId="183" fontId="15" fillId="0" borderId="11" xfId="51" applyNumberFormat="1" applyFont="1" applyFill="1" applyBorder="1" applyAlignment="1">
      <alignment/>
    </xf>
    <xf numFmtId="183" fontId="15" fillId="0" borderId="35" xfId="51" applyNumberFormat="1" applyFont="1" applyFill="1" applyBorder="1" applyAlignment="1">
      <alignment/>
    </xf>
    <xf numFmtId="183" fontId="15" fillId="0" borderId="19" xfId="51" applyNumberFormat="1" applyFont="1" applyFill="1" applyBorder="1" applyAlignment="1">
      <alignment/>
    </xf>
    <xf numFmtId="38" fontId="15" fillId="0" borderId="23" xfId="51" applyFont="1" applyFill="1" applyBorder="1" applyAlignment="1">
      <alignment/>
    </xf>
    <xf numFmtId="38" fontId="15" fillId="0" borderId="28" xfId="51" applyFont="1" applyFill="1" applyBorder="1" applyAlignment="1">
      <alignment/>
    </xf>
    <xf numFmtId="38" fontId="15" fillId="0" borderId="21" xfId="51" applyFont="1" applyFill="1" applyBorder="1" applyAlignment="1">
      <alignment/>
    </xf>
    <xf numFmtId="38" fontId="14" fillId="0" borderId="0" xfId="51" applyFont="1" applyFill="1" applyAlignment="1">
      <alignment horizontal="centerContinuous"/>
    </xf>
    <xf numFmtId="38" fontId="24" fillId="0" borderId="0" xfId="53" applyFont="1" applyFill="1" applyAlignment="1" applyProtection="1">
      <alignment horizontal="centerContinuous"/>
      <protection locked="0"/>
    </xf>
    <xf numFmtId="0" fontId="104" fillId="0" borderId="0" xfId="0" applyFont="1" applyBorder="1" applyAlignment="1" applyProtection="1">
      <alignment horizontal="left" vertical="center"/>
      <protection locked="0"/>
    </xf>
    <xf numFmtId="0" fontId="104" fillId="0" borderId="5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Border="1" applyAlignment="1">
      <alignment vertical="center" wrapText="1"/>
    </xf>
    <xf numFmtId="0" fontId="0" fillId="0" borderId="0" xfId="0" applyBorder="1" applyAlignment="1">
      <alignment vertical="center"/>
    </xf>
    <xf numFmtId="0" fontId="0" fillId="0" borderId="35" xfId="0" applyBorder="1" applyAlignment="1">
      <alignment vertical="center" wrapText="1"/>
    </xf>
    <xf numFmtId="0" fontId="10" fillId="0" borderId="0" xfId="0" applyFont="1" applyBorder="1" applyAlignment="1">
      <alignment vertical="center"/>
    </xf>
    <xf numFmtId="0" fontId="0" fillId="0" borderId="0" xfId="0" applyBorder="1" applyAlignment="1">
      <alignment/>
    </xf>
    <xf numFmtId="0" fontId="10" fillId="0" borderId="0" xfId="0" applyFont="1" applyAlignment="1">
      <alignment vertical="center"/>
    </xf>
    <xf numFmtId="0" fontId="15" fillId="0" borderId="0" xfId="0" applyFont="1" applyAlignment="1">
      <alignment vertical="center"/>
    </xf>
    <xf numFmtId="0" fontId="15" fillId="0" borderId="0" xfId="68">
      <alignment vertical="center"/>
      <protection/>
    </xf>
    <xf numFmtId="176" fontId="5" fillId="37" borderId="75" xfId="74" applyNumberFormat="1" applyFont="1" applyFill="1" applyBorder="1" applyAlignment="1">
      <alignment horizontal="centerContinuous"/>
      <protection/>
    </xf>
    <xf numFmtId="176" fontId="5" fillId="38" borderId="75" xfId="74" applyNumberFormat="1" applyFont="1" applyFill="1" applyBorder="1" applyAlignment="1">
      <alignment horizontal="centerContinuous"/>
      <protection/>
    </xf>
    <xf numFmtId="0" fontId="40" fillId="0" borderId="0" xfId="68" applyFont="1" applyAlignment="1">
      <alignment horizontal="justify" vertical="center"/>
      <protection/>
    </xf>
    <xf numFmtId="180" fontId="19" fillId="38" borderId="102" xfId="43" applyNumberFormat="1" applyFont="1" applyFill="1" applyBorder="1" applyAlignment="1">
      <alignment/>
    </xf>
    <xf numFmtId="176" fontId="15" fillId="37" borderId="102" xfId="54" applyNumberFormat="1" applyFont="1" applyFill="1" applyBorder="1" applyAlignment="1" applyProtection="1">
      <alignment shrinkToFit="1"/>
      <protection locked="0"/>
    </xf>
    <xf numFmtId="176" fontId="15" fillId="37" borderId="103" xfId="54" applyNumberFormat="1" applyFont="1" applyFill="1" applyBorder="1" applyAlignment="1" applyProtection="1">
      <alignment shrinkToFit="1"/>
      <protection locked="0"/>
    </xf>
    <xf numFmtId="176" fontId="15" fillId="37" borderId="104" xfId="54" applyNumberFormat="1" applyFont="1" applyFill="1" applyBorder="1" applyAlignment="1" applyProtection="1">
      <alignment shrinkToFit="1"/>
      <protection locked="0"/>
    </xf>
    <xf numFmtId="180" fontId="19" fillId="38" borderId="75" xfId="43" applyNumberFormat="1" applyFont="1" applyFill="1" applyBorder="1" applyAlignment="1">
      <alignment/>
    </xf>
    <xf numFmtId="176" fontId="15" fillId="37" borderId="75" xfId="54" applyNumberFormat="1" applyFont="1" applyFill="1" applyBorder="1" applyAlignment="1" applyProtection="1">
      <alignment shrinkToFit="1"/>
      <protection locked="0"/>
    </xf>
    <xf numFmtId="176" fontId="15" fillId="37" borderId="70" xfId="54" applyNumberFormat="1" applyFont="1" applyFill="1" applyBorder="1" applyAlignment="1" applyProtection="1">
      <alignment shrinkToFit="1"/>
      <protection locked="0"/>
    </xf>
    <xf numFmtId="176" fontId="15" fillId="37" borderId="105" xfId="54" applyNumberFormat="1" applyFont="1" applyFill="1" applyBorder="1" applyAlignment="1" applyProtection="1">
      <alignment shrinkToFit="1"/>
      <protection locked="0"/>
    </xf>
    <xf numFmtId="180" fontId="19" fillId="38" borderId="106" xfId="43" applyNumberFormat="1" applyFont="1" applyFill="1" applyBorder="1" applyAlignment="1">
      <alignment/>
    </xf>
    <xf numFmtId="176" fontId="15" fillId="37" borderId="106" xfId="54" applyNumberFormat="1" applyFont="1" applyFill="1" applyBorder="1" applyAlignment="1" applyProtection="1">
      <alignment shrinkToFit="1"/>
      <protection locked="0"/>
    </xf>
    <xf numFmtId="176" fontId="15" fillId="37" borderId="107" xfId="54" applyNumberFormat="1" applyFont="1" applyFill="1" applyBorder="1" applyAlignment="1" applyProtection="1">
      <alignment shrinkToFit="1"/>
      <protection locked="0"/>
    </xf>
    <xf numFmtId="176" fontId="15" fillId="37" borderId="108" xfId="54" applyNumberFormat="1" applyFont="1" applyFill="1" applyBorder="1" applyAlignment="1" applyProtection="1">
      <alignment shrinkToFit="1"/>
      <protection locked="0"/>
    </xf>
    <xf numFmtId="0" fontId="15" fillId="0" borderId="102" xfId="68" applyBorder="1" applyAlignment="1">
      <alignment/>
      <protection/>
    </xf>
    <xf numFmtId="0" fontId="15" fillId="0" borderId="75" xfId="68" applyBorder="1" applyAlignment="1">
      <alignment/>
      <protection/>
    </xf>
    <xf numFmtId="38" fontId="15" fillId="37" borderId="75" xfId="54" applyFont="1" applyFill="1" applyBorder="1" applyAlignment="1" applyProtection="1">
      <alignment shrinkToFit="1"/>
      <protection locked="0"/>
    </xf>
    <xf numFmtId="38" fontId="15" fillId="37" borderId="70" xfId="54" applyFont="1" applyFill="1" applyBorder="1" applyAlignment="1" applyProtection="1">
      <alignment shrinkToFit="1"/>
      <protection locked="0"/>
    </xf>
    <xf numFmtId="38" fontId="15" fillId="37" borderId="105" xfId="54" applyFont="1" applyFill="1" applyBorder="1" applyAlignment="1" applyProtection="1">
      <alignment shrinkToFit="1"/>
      <protection locked="0"/>
    </xf>
    <xf numFmtId="0" fontId="15" fillId="0" borderId="106" xfId="68" applyBorder="1" applyAlignment="1">
      <alignment/>
      <protection/>
    </xf>
    <xf numFmtId="0" fontId="105" fillId="0" borderId="0" xfId="0" applyFont="1" applyAlignment="1">
      <alignment horizontal="left" readingOrder="1"/>
    </xf>
    <xf numFmtId="178" fontId="15" fillId="0" borderId="109" xfId="68" applyNumberFormat="1" applyBorder="1" applyAlignment="1">
      <alignment/>
      <protection/>
    </xf>
    <xf numFmtId="178" fontId="19" fillId="38" borderId="106" xfId="43" applyNumberFormat="1" applyFont="1" applyFill="1" applyBorder="1" applyAlignment="1">
      <alignment shrinkToFit="1"/>
    </xf>
    <xf numFmtId="178" fontId="19" fillId="38" borderId="108" xfId="43" applyNumberFormat="1" applyFont="1" applyFill="1" applyBorder="1" applyAlignment="1">
      <alignment shrinkToFit="1"/>
    </xf>
    <xf numFmtId="0" fontId="106" fillId="0" borderId="0" xfId="0" applyFont="1" applyAlignment="1">
      <alignment vertical="center"/>
    </xf>
    <xf numFmtId="0" fontId="106" fillId="0" borderId="0"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vertical="center"/>
    </xf>
    <xf numFmtId="0" fontId="41" fillId="0" borderId="0" xfId="68" applyFont="1" applyAlignment="1">
      <alignment horizontal="left" vertical="center" wrapText="1" readingOrder="1"/>
      <protection/>
    </xf>
    <xf numFmtId="0" fontId="42" fillId="0" borderId="0" xfId="68" applyFont="1" applyAlignment="1">
      <alignment horizontal="right" vertical="center" wrapText="1" readingOrder="1"/>
      <protection/>
    </xf>
    <xf numFmtId="0" fontId="41" fillId="0" borderId="0" xfId="68" applyFont="1" applyAlignment="1">
      <alignment horizontal="center" vertical="center" wrapText="1" readingOrder="1"/>
      <protection/>
    </xf>
    <xf numFmtId="0" fontId="43" fillId="0" borderId="0" xfId="68" applyFont="1" applyAlignment="1">
      <alignment horizontal="right" wrapText="1" readingOrder="1"/>
      <protection/>
    </xf>
    <xf numFmtId="0" fontId="44" fillId="0" borderId="0" xfId="68" applyFont="1" applyAlignment="1">
      <alignment horizontal="right" wrapText="1" readingOrder="1"/>
      <protection/>
    </xf>
    <xf numFmtId="0" fontId="44" fillId="0" borderId="0" xfId="68" applyFont="1" applyAlignment="1">
      <alignment horizontal="right" vertical="center" wrapText="1" readingOrder="1"/>
      <protection/>
    </xf>
    <xf numFmtId="0" fontId="42" fillId="0" borderId="0" xfId="68" applyFont="1" applyAlignment="1">
      <alignment horizontal="center" vertical="center" wrapText="1" readingOrder="1"/>
      <protection/>
    </xf>
    <xf numFmtId="0" fontId="41" fillId="0" borderId="0" xfId="68" applyFont="1" applyAlignment="1">
      <alignment horizontal="left" wrapText="1" readingOrder="1"/>
      <protection/>
    </xf>
    <xf numFmtId="0" fontId="41" fillId="0" borderId="0" xfId="68" applyFont="1" applyAlignment="1">
      <alignment horizontal="center" wrapText="1" readingOrder="1"/>
      <protection/>
    </xf>
    <xf numFmtId="0" fontId="44" fillId="0" borderId="0" xfId="68" applyFont="1" applyAlignment="1">
      <alignment horizontal="center" wrapText="1" readingOrder="1"/>
      <protection/>
    </xf>
    <xf numFmtId="0" fontId="15" fillId="0" borderId="110" xfId="68" applyBorder="1">
      <alignment vertical="center"/>
      <protection/>
    </xf>
    <xf numFmtId="177" fontId="44" fillId="0" borderId="111" xfId="68" applyNumberFormat="1" applyFont="1" applyBorder="1" applyAlignment="1">
      <alignment horizontal="right" shrinkToFit="1" readingOrder="1"/>
      <protection/>
    </xf>
    <xf numFmtId="0" fontId="41" fillId="0" borderId="111" xfId="68" applyFont="1" applyBorder="1" applyAlignment="1">
      <alignment horizontal="center" vertical="center" wrapText="1" readingOrder="1"/>
      <protection/>
    </xf>
    <xf numFmtId="177" fontId="44" fillId="0" borderId="111" xfId="68" applyNumberFormat="1" applyFont="1" applyBorder="1" applyAlignment="1">
      <alignment horizontal="right" vertical="center" shrinkToFit="1" readingOrder="1"/>
      <protection/>
    </xf>
    <xf numFmtId="0" fontId="41" fillId="0" borderId="111" xfId="68" applyFont="1" applyBorder="1" applyAlignment="1">
      <alignment horizontal="center" wrapText="1" readingOrder="1"/>
      <protection/>
    </xf>
    <xf numFmtId="0" fontId="42" fillId="0" borderId="111" xfId="68" applyFont="1" applyBorder="1" applyAlignment="1">
      <alignment horizontal="center" shrinkToFit="1" readingOrder="1"/>
      <protection/>
    </xf>
    <xf numFmtId="0" fontId="41" fillId="0" borderId="111" xfId="68" applyFont="1" applyBorder="1" applyAlignment="1">
      <alignment horizontal="left" wrapText="1" readingOrder="1"/>
      <protection/>
    </xf>
    <xf numFmtId="0" fontId="15" fillId="0" borderId="63" xfId="68" applyBorder="1">
      <alignment vertical="center"/>
      <protection/>
    </xf>
    <xf numFmtId="0" fontId="41" fillId="0" borderId="70" xfId="68" applyFont="1" applyBorder="1" applyAlignment="1">
      <alignment vertical="center" wrapText="1" readingOrder="1"/>
      <protection/>
    </xf>
    <xf numFmtId="0" fontId="41" fillId="0" borderId="27" xfId="68" applyFont="1" applyBorder="1" applyAlignment="1">
      <alignment vertical="center" wrapText="1" readingOrder="1"/>
      <protection/>
    </xf>
    <xf numFmtId="177" fontId="42" fillId="0" borderId="75" xfId="68" applyNumberFormat="1" applyFont="1" applyBorder="1" applyAlignment="1">
      <alignment horizontal="right" vertical="center" shrinkToFit="1" readingOrder="1"/>
      <protection/>
    </xf>
    <xf numFmtId="0" fontId="41" fillId="0" borderId="75" xfId="68" applyFont="1" applyBorder="1" applyAlignment="1">
      <alignment horizontal="center" vertical="center" wrapText="1" readingOrder="1"/>
      <protection/>
    </xf>
    <xf numFmtId="177" fontId="43" fillId="0" borderId="75" xfId="68" applyNumberFormat="1" applyFont="1" applyBorder="1" applyAlignment="1">
      <alignment horizontal="right" shrinkToFit="1" readingOrder="1"/>
      <protection/>
    </xf>
    <xf numFmtId="0" fontId="42" fillId="0" borderId="53" xfId="68" applyFont="1" applyBorder="1" applyAlignment="1">
      <alignment horizontal="center" vertical="center" shrinkToFit="1" readingOrder="1"/>
      <protection/>
    </xf>
    <xf numFmtId="0" fontId="41" fillId="0" borderId="44" xfId="68" applyFont="1" applyBorder="1" applyAlignment="1">
      <alignment horizontal="center" vertical="center" wrapText="1" readingOrder="1"/>
      <protection/>
    </xf>
    <xf numFmtId="0" fontId="15" fillId="0" borderId="0" xfId="68" applyAlignment="1">
      <alignment horizontal="center" vertical="center"/>
      <protection/>
    </xf>
    <xf numFmtId="0" fontId="23" fillId="0" borderId="0" xfId="68" applyFont="1" applyAlignment="1">
      <alignment horizontal="center" vertical="center"/>
      <protection/>
    </xf>
    <xf numFmtId="10" fontId="33" fillId="0" borderId="0" xfId="68" applyNumberFormat="1" applyFont="1" applyAlignment="1">
      <alignment horizontal="right" vertical="top" wrapText="1" readingOrder="1"/>
      <protection/>
    </xf>
    <xf numFmtId="0" fontId="33" fillId="0" borderId="0" xfId="68" applyFont="1" applyAlignment="1">
      <alignment horizontal="left" vertical="top" wrapText="1" readingOrder="1"/>
      <protection/>
    </xf>
    <xf numFmtId="0" fontId="32" fillId="0" borderId="0" xfId="68" applyFont="1" applyAlignment="1">
      <alignment horizontal="center" vertical="top" wrapText="1" readingOrder="1"/>
      <protection/>
    </xf>
    <xf numFmtId="0" fontId="33" fillId="0" borderId="0" xfId="68" applyFont="1" applyAlignment="1">
      <alignment horizontal="center" vertical="top" wrapText="1" readingOrder="1"/>
      <protection/>
    </xf>
    <xf numFmtId="182" fontId="45" fillId="0" borderId="0" xfId="68" applyNumberFormat="1" applyFont="1" applyAlignment="1">
      <alignment horizontal="right" vertical="center" wrapText="1" readingOrder="1"/>
      <protection/>
    </xf>
    <xf numFmtId="182" fontId="33" fillId="0" borderId="0" xfId="68" applyNumberFormat="1" applyFont="1" applyAlignment="1">
      <alignment horizontal="right" vertical="center" wrapText="1" readingOrder="1"/>
      <protection/>
    </xf>
    <xf numFmtId="180" fontId="33" fillId="0" borderId="0" xfId="68" applyNumberFormat="1" applyFont="1" applyAlignment="1">
      <alignment horizontal="right" vertical="top" wrapText="1" readingOrder="1"/>
      <protection/>
    </xf>
    <xf numFmtId="182" fontId="33" fillId="0" borderId="60" xfId="68" applyNumberFormat="1" applyFont="1" applyBorder="1" applyAlignment="1">
      <alignment horizontal="right" vertical="center" wrapText="1" readingOrder="1"/>
      <protection/>
    </xf>
    <xf numFmtId="182" fontId="33" fillId="0" borderId="75" xfId="68" applyNumberFormat="1" applyFont="1" applyBorder="1" applyAlignment="1" applyProtection="1">
      <alignment horizontal="right" vertical="center" wrapText="1" readingOrder="1"/>
      <protection locked="0"/>
    </xf>
    <xf numFmtId="180" fontId="33" fillId="38" borderId="53" xfId="68" applyNumberFormat="1" applyFont="1" applyFill="1" applyBorder="1" applyAlignment="1">
      <alignment horizontal="right" vertical="top" wrapText="1" readingOrder="1"/>
      <protection/>
    </xf>
    <xf numFmtId="0" fontId="33" fillId="0" borderId="75" xfId="68" applyFont="1" applyBorder="1" applyAlignment="1" applyProtection="1">
      <alignment horizontal="left" vertical="top" wrapText="1" readingOrder="1"/>
      <protection locked="0"/>
    </xf>
    <xf numFmtId="182" fontId="33" fillId="0" borderId="53" xfId="68" applyNumberFormat="1" applyFont="1" applyBorder="1" applyAlignment="1" applyProtection="1">
      <alignment horizontal="right" vertical="center" wrapText="1" readingOrder="1"/>
      <protection locked="0"/>
    </xf>
    <xf numFmtId="0" fontId="33" fillId="0" borderId="53" xfId="68" applyFont="1" applyBorder="1" applyAlignment="1" applyProtection="1">
      <alignment horizontal="center" vertical="top" wrapText="1" readingOrder="1"/>
      <protection locked="0"/>
    </xf>
    <xf numFmtId="0" fontId="33" fillId="0" borderId="53" xfId="68" applyFont="1" applyBorder="1" applyAlignment="1" applyProtection="1">
      <alignment horizontal="right" vertical="top" wrapText="1" readingOrder="1"/>
      <protection locked="0"/>
    </xf>
    <xf numFmtId="0" fontId="33" fillId="0" borderId="75" xfId="68" applyFont="1" applyBorder="1" applyAlignment="1">
      <alignment horizontal="center" vertical="center" wrapText="1" readingOrder="1"/>
      <protection/>
    </xf>
    <xf numFmtId="0" fontId="33" fillId="0" borderId="75" xfId="68" applyFont="1" applyBorder="1" applyAlignment="1">
      <alignment horizontal="center" vertical="center" shrinkToFit="1" readingOrder="1"/>
      <protection/>
    </xf>
    <xf numFmtId="0" fontId="33" fillId="0" borderId="0" xfId="68" applyFont="1" applyAlignment="1">
      <alignment horizontal="right" wrapText="1" readingOrder="1"/>
      <protection/>
    </xf>
    <xf numFmtId="0" fontId="33" fillId="0" borderId="0" xfId="68" applyFont="1" applyAlignment="1">
      <alignment horizontal="left" wrapText="1" readingOrder="1"/>
      <protection/>
    </xf>
    <xf numFmtId="0" fontId="32" fillId="0" borderId="0" xfId="68" applyFont="1" applyAlignment="1">
      <alignment horizontal="center" wrapText="1" readingOrder="1"/>
      <protection/>
    </xf>
    <xf numFmtId="0" fontId="33" fillId="0" borderId="0" xfId="68" applyFont="1" applyAlignment="1">
      <alignment horizontal="center" wrapText="1" readingOrder="1"/>
      <protection/>
    </xf>
    <xf numFmtId="0" fontId="15" fillId="0" borderId="40" xfId="68" applyBorder="1">
      <alignment vertical="center"/>
      <protection/>
    </xf>
    <xf numFmtId="0" fontId="33" fillId="0" borderId="75" xfId="68" applyFont="1" applyBorder="1" applyAlignment="1">
      <alignment horizontal="right" wrapText="1" readingOrder="1"/>
      <protection/>
    </xf>
    <xf numFmtId="0" fontId="33" fillId="0" borderId="75" xfId="68" applyFont="1" applyBorder="1" applyAlignment="1">
      <alignment horizontal="left" wrapText="1" readingOrder="1"/>
      <protection/>
    </xf>
    <xf numFmtId="0" fontId="32" fillId="0" borderId="53" xfId="68" applyFont="1" applyBorder="1" applyAlignment="1">
      <alignment horizontal="center" vertical="center" shrinkToFit="1" readingOrder="1"/>
      <protection/>
    </xf>
    <xf numFmtId="0" fontId="45" fillId="0" borderId="53" xfId="68" applyFont="1" applyBorder="1" applyAlignment="1">
      <alignment horizontal="center" vertical="center" shrinkToFit="1" readingOrder="1"/>
      <protection/>
    </xf>
    <xf numFmtId="0" fontId="33" fillId="0" borderId="44" xfId="68" applyFont="1" applyBorder="1" applyAlignment="1">
      <alignment horizontal="center" vertical="center" wrapText="1" readingOrder="1"/>
      <protection/>
    </xf>
    <xf numFmtId="0" fontId="15" fillId="0" borderId="0" xfId="68" applyAlignment="1">
      <alignment horizontal="right" vertical="center"/>
      <protection/>
    </xf>
    <xf numFmtId="0" fontId="15" fillId="0" borderId="75" xfId="68" applyBorder="1" applyAlignment="1">
      <alignment horizontal="center" vertical="center"/>
      <protection/>
    </xf>
    <xf numFmtId="0" fontId="15" fillId="0" borderId="75" xfId="68" applyBorder="1" applyAlignment="1">
      <alignment vertical="center" wrapText="1"/>
      <protection/>
    </xf>
    <xf numFmtId="0" fontId="15" fillId="0" borderId="75" xfId="68" applyBorder="1" applyAlignment="1">
      <alignment horizontal="center" vertical="center" wrapText="1"/>
      <protection/>
    </xf>
    <xf numFmtId="0" fontId="15" fillId="0" borderId="75" xfId="68" applyBorder="1" applyAlignment="1">
      <alignment wrapText="1"/>
      <protection/>
    </xf>
    <xf numFmtId="0" fontId="15" fillId="0" borderId="53" xfId="68" applyBorder="1" applyAlignment="1">
      <alignment horizontal="center" vertical="center" shrinkToFit="1"/>
      <protection/>
    </xf>
    <xf numFmtId="0" fontId="15" fillId="0" borderId="53" xfId="68" applyBorder="1" applyAlignment="1">
      <alignment horizontal="center" vertical="center"/>
      <protection/>
    </xf>
    <xf numFmtId="0" fontId="15" fillId="0" borderId="53" xfId="68" applyBorder="1" applyAlignment="1">
      <alignment horizontal="center" vertical="center" wrapText="1"/>
      <protection/>
    </xf>
    <xf numFmtId="0" fontId="15" fillId="0" borderId="44" xfId="68" applyBorder="1">
      <alignment vertical="center"/>
      <protection/>
    </xf>
    <xf numFmtId="0" fontId="47" fillId="0" borderId="0" xfId="0" applyFont="1" applyFill="1" applyAlignment="1">
      <alignment vertical="center"/>
    </xf>
    <xf numFmtId="0" fontId="47" fillId="0" borderId="0" xfId="0" applyFont="1" applyFill="1" applyBorder="1" applyAlignment="1">
      <alignment vertical="center"/>
    </xf>
    <xf numFmtId="0" fontId="15" fillId="0" borderId="0" xfId="72" applyProtection="1">
      <alignment/>
      <protection locked="0"/>
    </xf>
    <xf numFmtId="177" fontId="23" fillId="38" borderId="17" xfId="54" applyNumberFormat="1" applyFont="1" applyFill="1" applyBorder="1" applyAlignment="1" applyProtection="1">
      <alignment shrinkToFit="1"/>
      <protection/>
    </xf>
    <xf numFmtId="177" fontId="23" fillId="0" borderId="32" xfId="54" applyNumberFormat="1" applyFont="1" applyFill="1" applyBorder="1" applyAlignment="1" applyProtection="1">
      <alignment shrinkToFit="1"/>
      <protection/>
    </xf>
    <xf numFmtId="177" fontId="23" fillId="37" borderId="53" xfId="54" applyNumberFormat="1" applyFont="1" applyFill="1" applyBorder="1" applyAlignment="1" applyProtection="1">
      <alignment shrinkToFit="1"/>
      <protection locked="0"/>
    </xf>
    <xf numFmtId="177" fontId="23" fillId="38" borderId="53" xfId="54" applyNumberFormat="1" applyFont="1" applyFill="1" applyBorder="1" applyAlignment="1" applyProtection="1">
      <alignment shrinkToFit="1"/>
      <protection/>
    </xf>
    <xf numFmtId="177" fontId="23" fillId="37" borderId="75" xfId="54" applyNumberFormat="1" applyFont="1" applyFill="1" applyBorder="1" applyAlignment="1" applyProtection="1">
      <alignment shrinkToFit="1"/>
      <protection locked="0"/>
    </xf>
    <xf numFmtId="177" fontId="23" fillId="38" borderId="75" xfId="54" applyNumberFormat="1" applyFont="1" applyFill="1" applyBorder="1" applyAlignment="1" applyProtection="1">
      <alignment shrinkToFit="1"/>
      <protection/>
    </xf>
    <xf numFmtId="177" fontId="23" fillId="38" borderId="44" xfId="54" applyNumberFormat="1" applyFont="1" applyFill="1" applyBorder="1" applyAlignment="1" applyProtection="1">
      <alignment shrinkToFit="1"/>
      <protection/>
    </xf>
    <xf numFmtId="177" fontId="23" fillId="38" borderId="32" xfId="54" applyNumberFormat="1" applyFont="1" applyFill="1" applyBorder="1" applyAlignment="1" applyProtection="1">
      <alignment shrinkToFit="1"/>
      <protection/>
    </xf>
    <xf numFmtId="177" fontId="23" fillId="37" borderId="44" xfId="54" applyNumberFormat="1" applyFont="1" applyFill="1" applyBorder="1" applyAlignment="1" applyProtection="1">
      <alignment shrinkToFit="1"/>
      <protection locked="0"/>
    </xf>
    <xf numFmtId="177" fontId="23" fillId="0" borderId="32" xfId="54" applyNumberFormat="1" applyFont="1" applyFill="1" applyBorder="1" applyAlignment="1" applyProtection="1">
      <alignment vertical="center" shrinkToFit="1"/>
      <protection/>
    </xf>
    <xf numFmtId="0" fontId="23" fillId="0" borderId="0" xfId="72" applyFont="1" applyAlignment="1" applyProtection="1">
      <alignment horizontal="center"/>
      <protection locked="0"/>
    </xf>
    <xf numFmtId="0" fontId="23" fillId="0" borderId="44" xfId="68" applyFont="1" applyBorder="1" applyAlignment="1">
      <alignment/>
      <protection/>
    </xf>
    <xf numFmtId="38" fontId="15" fillId="0" borderId="0" xfId="54" applyFont="1" applyFill="1" applyBorder="1" applyAlignment="1" applyProtection="1">
      <alignment/>
      <protection locked="0"/>
    </xf>
    <xf numFmtId="38" fontId="15" fillId="0" borderId="0" xfId="54" applyFont="1" applyFill="1" applyBorder="1" applyAlignment="1" applyProtection="1">
      <alignment horizontal="distributed"/>
      <protection locked="0"/>
    </xf>
    <xf numFmtId="176" fontId="15" fillId="0" borderId="0" xfId="54" applyNumberFormat="1" applyFill="1" applyBorder="1" applyAlignment="1" applyProtection="1">
      <alignment/>
      <protection locked="0"/>
    </xf>
    <xf numFmtId="176" fontId="15" fillId="0" borderId="0" xfId="54" applyNumberFormat="1" applyFill="1" applyBorder="1" applyAlignment="1" applyProtection="1">
      <alignment/>
      <protection/>
    </xf>
    <xf numFmtId="177" fontId="23" fillId="0" borderId="0" xfId="54" applyNumberFormat="1" applyFont="1" applyFill="1" applyBorder="1" applyAlignment="1" applyProtection="1">
      <alignment vertical="center" shrinkToFit="1"/>
      <protection/>
    </xf>
    <xf numFmtId="0" fontId="23" fillId="0" borderId="0" xfId="68" applyFont="1" applyFill="1" applyBorder="1" applyAlignment="1">
      <alignment horizontal="center" wrapText="1"/>
      <protection/>
    </xf>
    <xf numFmtId="0" fontId="23" fillId="0" borderId="0" xfId="68" applyFont="1" applyFill="1" applyBorder="1" applyAlignment="1">
      <alignment horizontal="center"/>
      <protection/>
    </xf>
    <xf numFmtId="0" fontId="15" fillId="0" borderId="0" xfId="72" applyAlignment="1" applyProtection="1">
      <alignment/>
      <protection locked="0"/>
    </xf>
    <xf numFmtId="0" fontId="23" fillId="0" borderId="0" xfId="72" applyFont="1" applyAlignment="1" applyProtection="1">
      <alignment/>
      <protection locked="0"/>
    </xf>
    <xf numFmtId="0" fontId="107" fillId="0" borderId="0" xfId="69" applyFont="1" applyAlignment="1">
      <alignment vertical="center"/>
      <protection/>
    </xf>
    <xf numFmtId="0" fontId="107" fillId="0" borderId="0" xfId="69" applyFont="1" applyAlignment="1">
      <alignment horizontal="left" vertical="top"/>
      <protection/>
    </xf>
    <xf numFmtId="0" fontId="13" fillId="0" borderId="0" xfId="0" applyFont="1" applyFill="1" applyAlignment="1">
      <alignment/>
    </xf>
    <xf numFmtId="0" fontId="107" fillId="0" borderId="0" xfId="69" applyFont="1">
      <alignment vertical="center"/>
      <protection/>
    </xf>
    <xf numFmtId="0" fontId="36" fillId="0" borderId="0" xfId="0" applyFont="1" applyBorder="1" applyAlignment="1">
      <alignment vertical="center"/>
    </xf>
    <xf numFmtId="0" fontId="8" fillId="0" borderId="0" xfId="67" applyFont="1" applyAlignment="1">
      <alignment vertical="center"/>
      <protection/>
    </xf>
    <xf numFmtId="0" fontId="19" fillId="0" borderId="0" xfId="67" applyFont="1" applyAlignment="1">
      <alignment vertical="center"/>
      <protection/>
    </xf>
    <xf numFmtId="0" fontId="15" fillId="0" borderId="0" xfId="67" applyAlignment="1">
      <alignment vertical="center"/>
      <protection/>
    </xf>
    <xf numFmtId="0" fontId="19" fillId="0" borderId="0" xfId="67" applyFont="1" applyAlignment="1">
      <alignment horizontal="right" vertical="center"/>
      <protection/>
    </xf>
    <xf numFmtId="0" fontId="15" fillId="0" borderId="0" xfId="67" applyAlignment="1">
      <alignment horizontal="right" vertical="center"/>
      <protection/>
    </xf>
    <xf numFmtId="0" fontId="15" fillId="0" borderId="0" xfId="67" applyAlignment="1">
      <alignment horizontal="center" vertical="center"/>
      <protection/>
    </xf>
    <xf numFmtId="193" fontId="15" fillId="39" borderId="75" xfId="67" applyNumberFormat="1" applyFill="1" applyBorder="1" applyAlignment="1" applyProtection="1">
      <alignment vertical="center"/>
      <protection locked="0"/>
    </xf>
    <xf numFmtId="0" fontId="15" fillId="39" borderId="75" xfId="67" applyFill="1" applyBorder="1" applyAlignment="1" applyProtection="1">
      <alignment vertical="center" shrinkToFit="1"/>
      <protection locked="0"/>
    </xf>
    <xf numFmtId="0" fontId="15" fillId="39" borderId="75" xfId="67" applyFill="1" applyBorder="1" applyAlignment="1" applyProtection="1">
      <alignment horizontal="left" vertical="center" shrinkToFit="1"/>
      <protection locked="0"/>
    </xf>
    <xf numFmtId="38" fontId="15" fillId="39" borderId="75" xfId="53" applyFont="1" applyFill="1" applyBorder="1" applyAlignment="1" applyProtection="1">
      <alignment horizontal="center" vertical="center"/>
      <protection locked="0"/>
    </xf>
    <xf numFmtId="38" fontId="15" fillId="39" borderId="75" xfId="53" applyFont="1" applyFill="1" applyBorder="1" applyAlignment="1" applyProtection="1">
      <alignment horizontal="right" vertical="center"/>
      <protection locked="0"/>
    </xf>
    <xf numFmtId="0" fontId="15" fillId="0" borderId="39" xfId="67" applyBorder="1" applyAlignment="1" applyProtection="1">
      <alignment vertical="center"/>
      <protection locked="0"/>
    </xf>
    <xf numFmtId="0" fontId="15" fillId="39" borderId="112" xfId="67" applyFill="1" applyBorder="1" applyAlignment="1" applyProtection="1">
      <alignment horizontal="left" vertical="center" shrinkToFit="1"/>
      <protection locked="0"/>
    </xf>
    <xf numFmtId="38" fontId="15" fillId="39" borderId="112" xfId="53" applyFont="1" applyFill="1" applyBorder="1" applyAlignment="1" applyProtection="1">
      <alignment vertical="center"/>
      <protection locked="0"/>
    </xf>
    <xf numFmtId="0" fontId="15" fillId="39" borderId="112" xfId="67" applyFill="1" applyBorder="1" applyAlignment="1" applyProtection="1">
      <alignment horizontal="left" vertical="center"/>
      <protection locked="0"/>
    </xf>
    <xf numFmtId="38" fontId="15" fillId="39" borderId="112" xfId="53" applyFont="1" applyFill="1" applyBorder="1" applyAlignment="1" applyProtection="1">
      <alignment horizontal="right" vertical="center"/>
      <protection locked="0"/>
    </xf>
    <xf numFmtId="0" fontId="15" fillId="39" borderId="113" xfId="67" applyFill="1" applyBorder="1" applyAlignment="1" applyProtection="1">
      <alignment horizontal="left" vertical="center" shrinkToFit="1"/>
      <protection locked="0"/>
    </xf>
    <xf numFmtId="38" fontId="15" fillId="39" borderId="113" xfId="53" applyFont="1" applyFill="1" applyBorder="1" applyAlignment="1" applyProtection="1">
      <alignment vertical="center"/>
      <protection locked="0"/>
    </xf>
    <xf numFmtId="0" fontId="15" fillId="39" borderId="113" xfId="67" applyFill="1" applyBorder="1" applyAlignment="1" applyProtection="1">
      <alignment horizontal="left" vertical="center"/>
      <protection locked="0"/>
    </xf>
    <xf numFmtId="38" fontId="15" fillId="39" borderId="113" xfId="53" applyFont="1" applyFill="1" applyBorder="1" applyAlignment="1" applyProtection="1">
      <alignment horizontal="right" vertical="center"/>
      <protection locked="0"/>
    </xf>
    <xf numFmtId="0" fontId="15" fillId="0" borderId="53" xfId="67" applyBorder="1" applyAlignment="1" applyProtection="1">
      <alignment vertical="center"/>
      <protection locked="0"/>
    </xf>
    <xf numFmtId="0" fontId="15" fillId="39" borderId="114" xfId="67" applyFill="1" applyBorder="1" applyAlignment="1" applyProtection="1">
      <alignment horizontal="left" vertical="center" shrinkToFit="1"/>
      <protection locked="0"/>
    </xf>
    <xf numFmtId="38" fontId="15" fillId="39" borderId="114" xfId="53" applyFont="1" applyFill="1" applyBorder="1" applyAlignment="1" applyProtection="1">
      <alignment vertical="center"/>
      <protection locked="0"/>
    </xf>
    <xf numFmtId="0" fontId="15" fillId="39" borderId="114" xfId="67" applyFill="1" applyBorder="1" applyAlignment="1" applyProtection="1">
      <alignment horizontal="left" vertical="center"/>
      <protection locked="0"/>
    </xf>
    <xf numFmtId="38" fontId="15" fillId="39" borderId="114" xfId="53" applyFont="1" applyFill="1" applyBorder="1" applyAlignment="1" applyProtection="1">
      <alignment horizontal="right" vertical="center"/>
      <protection locked="0"/>
    </xf>
    <xf numFmtId="0" fontId="15" fillId="39" borderId="112" xfId="67" applyFill="1" applyBorder="1" applyAlignment="1" applyProtection="1">
      <alignment horizontal="left" vertical="center" indent="1" shrinkToFit="1"/>
      <protection locked="0"/>
    </xf>
    <xf numFmtId="0" fontId="15" fillId="39" borderId="113" xfId="67" applyFill="1" applyBorder="1" applyAlignment="1" applyProtection="1">
      <alignment horizontal="left" vertical="center" indent="1" shrinkToFit="1"/>
      <protection locked="0"/>
    </xf>
    <xf numFmtId="0" fontId="15" fillId="39" borderId="114" xfId="67" applyFill="1" applyBorder="1" applyAlignment="1" applyProtection="1">
      <alignment horizontal="left" vertical="center" indent="1" shrinkToFit="1"/>
      <protection locked="0"/>
    </xf>
    <xf numFmtId="180" fontId="15" fillId="0" borderId="0" xfId="44" applyNumberFormat="1" applyFont="1" applyFill="1" applyBorder="1" applyAlignment="1" applyProtection="1">
      <alignment horizontal="right" vertical="center"/>
      <protection locked="0"/>
    </xf>
    <xf numFmtId="0" fontId="15" fillId="0" borderId="0" xfId="67" applyFill="1" applyBorder="1" applyAlignment="1" applyProtection="1">
      <alignment vertical="center"/>
      <protection locked="0"/>
    </xf>
    <xf numFmtId="0" fontId="15" fillId="0" borderId="0" xfId="67" applyFill="1" applyBorder="1" applyAlignment="1" applyProtection="1">
      <alignment horizontal="left" vertical="center" shrinkToFit="1"/>
      <protection locked="0"/>
    </xf>
    <xf numFmtId="38" fontId="15" fillId="0" borderId="0" xfId="53" applyFont="1" applyFill="1" applyBorder="1" applyAlignment="1" applyProtection="1">
      <alignment vertical="center"/>
      <protection locked="0"/>
    </xf>
    <xf numFmtId="0" fontId="48" fillId="0" borderId="0" xfId="0" applyFont="1" applyAlignment="1">
      <alignment/>
    </xf>
    <xf numFmtId="0" fontId="36" fillId="0" borderId="0" xfId="67" applyFont="1" applyAlignment="1">
      <alignment vertical="center"/>
      <protection/>
    </xf>
    <xf numFmtId="0" fontId="15" fillId="0" borderId="0" xfId="67" applyAlignment="1" applyProtection="1">
      <alignment vertical="center"/>
      <protection locked="0"/>
    </xf>
    <xf numFmtId="0" fontId="36" fillId="0" borderId="0" xfId="67" applyFont="1" applyBorder="1" applyAlignment="1">
      <alignment vertical="center"/>
      <protection/>
    </xf>
    <xf numFmtId="0" fontId="25" fillId="0" borderId="0" xfId="67" applyFont="1" applyBorder="1" applyAlignment="1">
      <alignment vertical="center"/>
      <protection/>
    </xf>
    <xf numFmtId="0" fontId="108" fillId="0" borderId="0" xfId="0" applyFont="1" applyBorder="1" applyAlignment="1">
      <alignment vertical="center"/>
    </xf>
    <xf numFmtId="0" fontId="108" fillId="0" borderId="0" xfId="0" applyFont="1" applyAlignment="1">
      <alignment vertical="center"/>
    </xf>
    <xf numFmtId="0" fontId="8" fillId="0" borderId="0" xfId="0" applyFont="1" applyAlignment="1">
      <alignment/>
    </xf>
    <xf numFmtId="0" fontId="25" fillId="0" borderId="0" xfId="72" applyFont="1" applyAlignment="1" applyProtection="1">
      <alignment/>
      <protection locked="0"/>
    </xf>
    <xf numFmtId="38" fontId="8" fillId="0" borderId="63" xfId="54" applyFont="1" applyBorder="1" applyAlignment="1" applyProtection="1">
      <alignment/>
      <protection locked="0"/>
    </xf>
    <xf numFmtId="0" fontId="8" fillId="0" borderId="63" xfId="68" applyFont="1" applyBorder="1" applyAlignment="1">
      <alignment/>
      <protection/>
    </xf>
    <xf numFmtId="0" fontId="8" fillId="0" borderId="0" xfId="72" applyFont="1" applyProtection="1">
      <alignment/>
      <protection locked="0"/>
    </xf>
    <xf numFmtId="0" fontId="25" fillId="0" borderId="0" xfId="68" applyFont="1" applyFill="1" applyBorder="1" applyAlignment="1">
      <alignment vertical="center"/>
      <protection/>
    </xf>
    <xf numFmtId="0" fontId="8" fillId="0" borderId="0" xfId="68" applyFont="1" applyFill="1" applyBorder="1" applyAlignment="1">
      <alignment horizontal="center"/>
      <protection/>
    </xf>
    <xf numFmtId="177" fontId="8" fillId="0" borderId="0" xfId="54" applyNumberFormat="1" applyFont="1" applyFill="1" applyBorder="1" applyAlignment="1" applyProtection="1">
      <alignment vertical="center" shrinkToFit="1"/>
      <protection/>
    </xf>
    <xf numFmtId="0" fontId="13" fillId="0" borderId="75" xfId="68" applyFont="1" applyBorder="1" applyAlignment="1">
      <alignment horizontal="center"/>
      <protection/>
    </xf>
    <xf numFmtId="0" fontId="13" fillId="0" borderId="39" xfId="68" applyFont="1" applyBorder="1" applyAlignment="1">
      <alignment horizontal="center"/>
      <protection/>
    </xf>
    <xf numFmtId="0" fontId="13" fillId="0" borderId="53" xfId="68" applyFont="1" applyBorder="1" applyAlignment="1" applyProtection="1">
      <alignment/>
      <protection locked="0"/>
    </xf>
    <xf numFmtId="0" fontId="13" fillId="0" borderId="75" xfId="68" applyFont="1" applyBorder="1" applyAlignment="1" applyProtection="1">
      <alignment/>
      <protection locked="0"/>
    </xf>
    <xf numFmtId="0" fontId="13" fillId="0" borderId="53" xfId="68" applyFont="1" applyBorder="1" applyAlignment="1">
      <alignment/>
      <protection/>
    </xf>
    <xf numFmtId="0" fontId="13" fillId="0" borderId="75" xfId="68" applyFont="1" applyBorder="1" applyAlignment="1">
      <alignment/>
      <protection/>
    </xf>
    <xf numFmtId="0" fontId="109" fillId="0" borderId="39" xfId="69" applyFont="1" applyBorder="1">
      <alignment vertical="center"/>
      <protection/>
    </xf>
    <xf numFmtId="0" fontId="109" fillId="0" borderId="53" xfId="69" applyFont="1" applyBorder="1">
      <alignment vertical="center"/>
      <protection/>
    </xf>
    <xf numFmtId="0" fontId="110" fillId="0" borderId="0" xfId="69" applyFont="1" applyAlignment="1">
      <alignment vertical="center"/>
      <protection/>
    </xf>
    <xf numFmtId="0" fontId="110" fillId="0" borderId="0" xfId="69" applyFont="1" applyBorder="1" applyAlignment="1">
      <alignment vertical="center"/>
      <protection/>
    </xf>
    <xf numFmtId="38" fontId="14" fillId="0" borderId="0" xfId="54" applyFont="1" applyAlignment="1" applyProtection="1">
      <alignment/>
      <protection locked="0"/>
    </xf>
    <xf numFmtId="176" fontId="111" fillId="0" borderId="0" xfId="74" applyNumberFormat="1" applyFont="1" applyBorder="1" applyAlignment="1">
      <alignment vertical="center"/>
      <protection/>
    </xf>
    <xf numFmtId="176" fontId="112" fillId="0" borderId="75" xfId="74" applyNumberFormat="1" applyFont="1" applyBorder="1" applyAlignment="1">
      <alignment horizontal="center" vertical="center"/>
      <protection/>
    </xf>
    <xf numFmtId="177" fontId="23" fillId="40" borderId="17" xfId="54" applyNumberFormat="1" applyFont="1" applyFill="1" applyBorder="1" applyAlignment="1" applyProtection="1">
      <alignment shrinkToFit="1"/>
      <protection locked="0"/>
    </xf>
    <xf numFmtId="0" fontId="14" fillId="37" borderId="75" xfId="68" applyFont="1" applyFill="1" applyBorder="1" applyAlignment="1" applyProtection="1">
      <alignment horizontal="right" shrinkToFit="1"/>
      <protection locked="0"/>
    </xf>
    <xf numFmtId="180" fontId="21" fillId="0" borderId="115" xfId="68" applyNumberFormat="1" applyFont="1" applyBorder="1" applyAlignment="1" applyProtection="1">
      <alignment horizontal="center" vertical="center" shrinkToFit="1"/>
      <protection/>
    </xf>
    <xf numFmtId="180" fontId="21" fillId="0" borderId="27" xfId="68" applyNumberFormat="1" applyFont="1" applyBorder="1" applyAlignment="1" applyProtection="1">
      <alignment horizontal="center" vertical="center" shrinkToFit="1"/>
      <protection/>
    </xf>
    <xf numFmtId="0" fontId="20" fillId="0" borderId="27" xfId="68" applyFont="1" applyBorder="1" applyAlignment="1" applyProtection="1">
      <alignment horizontal="right" vertical="center"/>
      <protection/>
    </xf>
    <xf numFmtId="0" fontId="15" fillId="0" borderId="106" xfId="68" applyBorder="1" applyAlignment="1" applyProtection="1">
      <alignment/>
      <protection/>
    </xf>
    <xf numFmtId="178" fontId="15" fillId="0" borderId="109" xfId="68" applyNumberFormat="1" applyBorder="1" applyAlignment="1" applyProtection="1">
      <alignment/>
      <protection/>
    </xf>
    <xf numFmtId="0" fontId="0" fillId="0" borderId="0" xfId="68" applyFont="1" applyAlignment="1" applyProtection="1">
      <alignment horizontal="right"/>
      <protection locked="0"/>
    </xf>
    <xf numFmtId="0" fontId="107" fillId="0" borderId="0" xfId="69" applyFont="1" applyAlignment="1" applyProtection="1">
      <alignment horizontal="left" vertical="top"/>
      <protection locked="0"/>
    </xf>
    <xf numFmtId="0" fontId="113" fillId="0" borderId="63" xfId="69" applyFont="1" applyBorder="1" applyAlignment="1" applyProtection="1">
      <alignment horizontal="right"/>
      <protection locked="0"/>
    </xf>
    <xf numFmtId="0" fontId="15" fillId="0" borderId="0" xfId="67" applyAlignment="1" applyProtection="1">
      <alignment horizontal="right" vertical="center"/>
      <protection locked="0"/>
    </xf>
    <xf numFmtId="0" fontId="15" fillId="0" borderId="0" xfId="67" applyAlignment="1" applyProtection="1">
      <alignment horizontal="left" vertical="center"/>
      <protection locked="0"/>
    </xf>
    <xf numFmtId="192" fontId="15" fillId="0" borderId="0" xfId="67" applyNumberFormat="1" applyAlignment="1" applyProtection="1">
      <alignment horizontal="right" vertical="center"/>
      <protection locked="0"/>
    </xf>
    <xf numFmtId="0" fontId="15" fillId="0" borderId="0" xfId="67" applyAlignment="1" applyProtection="1">
      <alignment horizontal="left" vertical="center" indent="1"/>
      <protection locked="0"/>
    </xf>
    <xf numFmtId="0" fontId="15" fillId="0" borderId="0" xfId="67" applyAlignment="1" applyProtection="1">
      <alignment horizontal="right" vertical="center" indent="1"/>
      <protection locked="0"/>
    </xf>
    <xf numFmtId="0" fontId="15" fillId="0" borderId="0" xfId="67" applyAlignment="1" applyProtection="1">
      <alignment vertical="center" shrinkToFit="1"/>
      <protection locked="0"/>
    </xf>
    <xf numFmtId="180" fontId="15" fillId="30" borderId="75" xfId="44" applyNumberFormat="1" applyFont="1" applyFill="1" applyBorder="1" applyAlignment="1" applyProtection="1">
      <alignment horizontal="right" vertical="center"/>
      <protection/>
    </xf>
    <xf numFmtId="180" fontId="15" fillId="30" borderId="112" xfId="44" applyNumberFormat="1" applyFont="1" applyFill="1" applyBorder="1" applyAlignment="1" applyProtection="1">
      <alignment horizontal="right" vertical="center"/>
      <protection/>
    </xf>
    <xf numFmtId="180" fontId="15" fillId="30" borderId="113" xfId="44" applyNumberFormat="1" applyFont="1" applyFill="1" applyBorder="1" applyAlignment="1" applyProtection="1">
      <alignment horizontal="right" vertical="center"/>
      <protection/>
    </xf>
    <xf numFmtId="180" fontId="15" fillId="30" borderId="114" xfId="44" applyNumberFormat="1" applyFont="1" applyFill="1" applyBorder="1" applyAlignment="1" applyProtection="1">
      <alignment horizontal="right" vertical="center"/>
      <protection/>
    </xf>
    <xf numFmtId="180" fontId="15" fillId="30" borderId="39" xfId="44" applyNumberFormat="1" applyFont="1" applyFill="1" applyBorder="1" applyAlignment="1" applyProtection="1">
      <alignment horizontal="right" vertical="center"/>
      <protection/>
    </xf>
    <xf numFmtId="38" fontId="15" fillId="30" borderId="39" xfId="53" applyFont="1" applyFill="1" applyBorder="1" applyAlignment="1" applyProtection="1">
      <alignment vertical="center"/>
      <protection/>
    </xf>
    <xf numFmtId="176" fontId="4" fillId="0" borderId="0" xfId="74" applyNumberFormat="1" applyFont="1" applyBorder="1" applyAlignment="1">
      <alignment horizontal="center" vertical="center"/>
      <protection/>
    </xf>
    <xf numFmtId="176" fontId="5" fillId="0" borderId="0" xfId="74" applyNumberFormat="1" applyFont="1" applyFill="1" applyBorder="1" applyAlignment="1">
      <alignment horizontal="centerContinuous"/>
      <protection/>
    </xf>
    <xf numFmtId="0" fontId="15" fillId="0" borderId="75" xfId="67" applyFill="1" applyBorder="1" applyAlignment="1" applyProtection="1">
      <alignment horizontal="center" vertical="center"/>
      <protection locked="0"/>
    </xf>
    <xf numFmtId="0" fontId="0" fillId="0" borderId="75" xfId="67" applyFont="1" applyFill="1" applyBorder="1" applyAlignment="1" applyProtection="1">
      <alignment horizontal="center" vertical="center"/>
      <protection locked="0"/>
    </xf>
    <xf numFmtId="0" fontId="0" fillId="0" borderId="75" xfId="67" applyFont="1" applyFill="1" applyBorder="1" applyAlignment="1" applyProtection="1">
      <alignment horizontal="center" vertical="center" shrinkToFit="1"/>
      <protection locked="0"/>
    </xf>
    <xf numFmtId="0" fontId="15" fillId="0" borderId="114" xfId="67" applyFill="1" applyBorder="1" applyAlignment="1" applyProtection="1">
      <alignment horizontal="center" vertical="center"/>
      <protection locked="0"/>
    </xf>
    <xf numFmtId="194" fontId="15" fillId="0" borderId="114" xfId="67" applyNumberFormat="1" applyFill="1" applyBorder="1" applyAlignment="1" applyProtection="1">
      <alignment horizontal="center" vertical="center"/>
      <protection locked="0"/>
    </xf>
    <xf numFmtId="0" fontId="23" fillId="0" borderId="0" xfId="73" applyFont="1">
      <alignment/>
      <protection/>
    </xf>
    <xf numFmtId="38" fontId="23" fillId="0" borderId="0" xfId="54" applyFont="1" applyAlignment="1">
      <alignment/>
    </xf>
    <xf numFmtId="0" fontId="3" fillId="0" borderId="0" xfId="73" applyFont="1">
      <alignment/>
      <protection/>
    </xf>
    <xf numFmtId="38" fontId="3" fillId="0" borderId="0" xfId="54" applyFont="1" applyAlignment="1">
      <alignment/>
    </xf>
    <xf numFmtId="38" fontId="23" fillId="0" borderId="0" xfId="54" applyFont="1" applyAlignment="1">
      <alignment horizontal="right"/>
    </xf>
    <xf numFmtId="0" fontId="6" fillId="0" borderId="0" xfId="73" applyFont="1" applyAlignment="1">
      <alignment vertical="center"/>
      <protection/>
    </xf>
    <xf numFmtId="38" fontId="6" fillId="0" borderId="0" xfId="54" applyFont="1" applyAlignment="1">
      <alignment vertical="center"/>
    </xf>
    <xf numFmtId="38" fontId="6" fillId="0" borderId="0" xfId="54" applyFont="1" applyAlignment="1">
      <alignment horizontal="right" vertical="center"/>
    </xf>
    <xf numFmtId="0" fontId="6" fillId="0" borderId="0" xfId="73" applyFont="1" applyAlignment="1">
      <alignment horizontal="right" vertical="center"/>
      <protection/>
    </xf>
    <xf numFmtId="0" fontId="23" fillId="0" borderId="0" xfId="73" applyFont="1" applyAlignment="1">
      <alignment vertical="center"/>
      <protection/>
    </xf>
    <xf numFmtId="0" fontId="7" fillId="0" borderId="0" xfId="73" applyFont="1">
      <alignment/>
      <protection/>
    </xf>
    <xf numFmtId="0" fontId="7" fillId="0" borderId="59" xfId="73" applyFont="1" applyBorder="1">
      <alignment/>
      <protection/>
    </xf>
    <xf numFmtId="0" fontId="52" fillId="0" borderId="44" xfId="73" applyFont="1" applyBorder="1" applyAlignment="1">
      <alignment horizontal="center" vertical="center"/>
      <protection/>
    </xf>
    <xf numFmtId="38" fontId="6" fillId="0" borderId="0" xfId="54" applyFont="1" applyFill="1" applyBorder="1" applyAlignment="1" applyProtection="1">
      <alignment/>
      <protection locked="0"/>
    </xf>
    <xf numFmtId="180" fontId="4" fillId="38" borderId="17" xfId="73" applyNumberFormat="1" applyFont="1" applyFill="1" applyBorder="1" applyAlignment="1">
      <alignment shrinkToFit="1"/>
      <protection/>
    </xf>
    <xf numFmtId="177" fontId="51" fillId="37" borderId="17" xfId="54" applyNumberFormat="1" applyFont="1" applyFill="1" applyBorder="1" applyAlignment="1" applyProtection="1">
      <alignment shrinkToFit="1"/>
      <protection locked="0"/>
    </xf>
    <xf numFmtId="196" fontId="51" fillId="37" borderId="57" xfId="54" applyNumberFormat="1" applyFont="1" applyFill="1" applyBorder="1" applyAlignment="1" applyProtection="1">
      <alignment shrinkToFit="1"/>
      <protection locked="0"/>
    </xf>
    <xf numFmtId="0" fontId="6" fillId="0" borderId="0" xfId="73" applyFont="1" applyAlignment="1" applyProtection="1">
      <alignment horizontal="center" vertical="center" wrapText="1"/>
      <protection locked="0"/>
    </xf>
    <xf numFmtId="38" fontId="6" fillId="0" borderId="0" xfId="54" applyFont="1" applyFill="1" applyBorder="1" applyAlignment="1" applyProtection="1">
      <alignment horizontal="center" vertical="center" wrapText="1"/>
      <protection locked="0"/>
    </xf>
    <xf numFmtId="0" fontId="14" fillId="0" borderId="62" xfId="68" applyFont="1" applyBorder="1" applyAlignment="1">
      <alignment horizontal="center" vertical="center" shrinkToFit="1"/>
      <protection/>
    </xf>
    <xf numFmtId="0" fontId="14" fillId="0" borderId="64" xfId="68" applyFont="1" applyBorder="1" applyAlignment="1">
      <alignment horizontal="center" vertical="center" shrinkToFit="1"/>
      <protection/>
    </xf>
    <xf numFmtId="180" fontId="4" fillId="38" borderId="53" xfId="73" applyNumberFormat="1" applyFont="1" applyFill="1" applyBorder="1" applyAlignment="1">
      <alignment shrinkToFit="1"/>
      <protection/>
    </xf>
    <xf numFmtId="177" fontId="51" fillId="37" borderId="53" xfId="54" applyNumberFormat="1" applyFont="1" applyFill="1" applyBorder="1" applyAlignment="1" applyProtection="1">
      <alignment shrinkToFit="1"/>
      <protection locked="0"/>
    </xf>
    <xf numFmtId="196" fontId="51" fillId="37" borderId="53" xfId="54" applyNumberFormat="1" applyFont="1" applyFill="1" applyBorder="1" applyAlignment="1" applyProtection="1">
      <alignment shrinkToFit="1"/>
      <protection locked="0"/>
    </xf>
    <xf numFmtId="180" fontId="4" fillId="38" borderId="75" xfId="73" applyNumberFormat="1" applyFont="1" applyFill="1" applyBorder="1" applyAlignment="1">
      <alignment shrinkToFit="1"/>
      <protection/>
    </xf>
    <xf numFmtId="177" fontId="51" fillId="37" borderId="75" xfId="54" applyNumberFormat="1" applyFont="1" applyFill="1" applyBorder="1" applyAlignment="1" applyProtection="1">
      <alignment shrinkToFit="1"/>
      <protection locked="0"/>
    </xf>
    <xf numFmtId="196" fontId="51" fillId="37" borderId="75" xfId="54" applyNumberFormat="1" applyFont="1" applyFill="1" applyBorder="1" applyAlignment="1" applyProtection="1">
      <alignment shrinkToFit="1"/>
      <protection locked="0"/>
    </xf>
    <xf numFmtId="0" fontId="7" fillId="0" borderId="0" xfId="74" applyFont="1" applyAlignment="1" applyProtection="1">
      <alignment horizontal="left" vertical="center" wrapText="1"/>
      <protection locked="0"/>
    </xf>
    <xf numFmtId="49" fontId="6" fillId="0" borderId="0" xfId="54" applyNumberFormat="1" applyFont="1" applyFill="1" applyBorder="1" applyAlignment="1">
      <alignment/>
    </xf>
    <xf numFmtId="49" fontId="6" fillId="0" borderId="0" xfId="43" applyNumberFormat="1" applyFont="1" applyFill="1" applyBorder="1" applyAlignment="1">
      <alignment vertical="center"/>
    </xf>
    <xf numFmtId="49" fontId="6" fillId="0" borderId="0" xfId="54" applyNumberFormat="1" applyFont="1" applyFill="1" applyBorder="1" applyAlignment="1" applyProtection="1">
      <alignment/>
      <protection locked="0"/>
    </xf>
    <xf numFmtId="0" fontId="14" fillId="0" borderId="39" xfId="68" applyFont="1" applyBorder="1" applyAlignment="1">
      <alignment vertical="center" shrinkToFit="1"/>
      <protection/>
    </xf>
    <xf numFmtId="0" fontId="14" fillId="0" borderId="75" xfId="68" applyFont="1" applyBorder="1" applyAlignment="1">
      <alignment vertical="center" shrinkToFit="1"/>
      <protection/>
    </xf>
    <xf numFmtId="0" fontId="14" fillId="0" borderId="75" xfId="68" applyFont="1" applyBorder="1" applyAlignment="1" applyProtection="1">
      <alignment vertical="center" shrinkToFit="1"/>
      <protection locked="0"/>
    </xf>
    <xf numFmtId="0" fontId="14" fillId="0" borderId="53" xfId="68" applyFont="1" applyBorder="1" applyAlignment="1">
      <alignment vertical="center" shrinkToFit="1"/>
      <protection/>
    </xf>
    <xf numFmtId="0" fontId="14" fillId="0" borderId="40" xfId="68" applyFont="1" applyBorder="1" applyAlignment="1">
      <alignment vertical="center" shrinkToFit="1"/>
      <protection/>
    </xf>
    <xf numFmtId="0" fontId="14" fillId="0" borderId="61" xfId="68" applyFont="1" applyBorder="1" applyAlignment="1">
      <alignment horizontal="center" vertical="center" shrinkToFit="1"/>
      <protection/>
    </xf>
    <xf numFmtId="180" fontId="4" fillId="38" borderId="44" xfId="73" applyNumberFormat="1" applyFont="1" applyFill="1" applyBorder="1" applyAlignment="1">
      <alignment shrinkToFit="1"/>
      <protection/>
    </xf>
    <xf numFmtId="177" fontId="51" fillId="37" borderId="44" xfId="54" applyNumberFormat="1" applyFont="1" applyFill="1" applyBorder="1" applyAlignment="1" applyProtection="1">
      <alignment shrinkToFit="1"/>
      <protection locked="0"/>
    </xf>
    <xf numFmtId="196" fontId="51" fillId="37" borderId="44" xfId="54" applyNumberFormat="1" applyFont="1" applyFill="1" applyBorder="1" applyAlignment="1" applyProtection="1">
      <alignment shrinkToFit="1"/>
      <protection locked="0"/>
    </xf>
    <xf numFmtId="180" fontId="4" fillId="38" borderId="92" xfId="73" applyNumberFormat="1" applyFont="1" applyFill="1" applyBorder="1" applyAlignment="1">
      <alignment shrinkToFit="1"/>
      <protection/>
    </xf>
    <xf numFmtId="177" fontId="51" fillId="38" borderId="92" xfId="54" applyNumberFormat="1" applyFont="1" applyFill="1" applyBorder="1" applyAlignment="1">
      <alignment shrinkToFit="1"/>
    </xf>
    <xf numFmtId="196" fontId="51" fillId="38" borderId="116" xfId="54" applyNumberFormat="1" applyFont="1" applyFill="1" applyBorder="1" applyAlignment="1">
      <alignment shrinkToFit="1"/>
    </xf>
    <xf numFmtId="180" fontId="4" fillId="38" borderId="22" xfId="73" applyNumberFormat="1" applyFont="1" applyFill="1" applyBorder="1" applyAlignment="1">
      <alignment shrinkToFit="1"/>
      <protection/>
    </xf>
    <xf numFmtId="177" fontId="51" fillId="38" borderId="22" xfId="54" applyNumberFormat="1" applyFont="1" applyFill="1" applyBorder="1" applyAlignment="1">
      <alignment shrinkToFit="1"/>
    </xf>
    <xf numFmtId="196" fontId="51" fillId="38" borderId="58" xfId="54" applyNumberFormat="1" applyFont="1" applyFill="1" applyBorder="1" applyAlignment="1">
      <alignment shrinkToFit="1"/>
    </xf>
    <xf numFmtId="0" fontId="14" fillId="0" borderId="44" xfId="68" applyFont="1" applyBorder="1" applyAlignment="1" applyProtection="1">
      <alignment vertical="center" shrinkToFit="1"/>
      <protection locked="0"/>
    </xf>
    <xf numFmtId="177" fontId="51" fillId="38" borderId="17" xfId="54" applyNumberFormat="1" applyFont="1" applyFill="1" applyBorder="1" applyAlignment="1">
      <alignment shrinkToFit="1"/>
    </xf>
    <xf numFmtId="196" fontId="51" fillId="38" borderId="57" xfId="54" applyNumberFormat="1" applyFont="1" applyFill="1" applyBorder="1" applyAlignment="1">
      <alignment shrinkToFit="1"/>
    </xf>
    <xf numFmtId="177" fontId="51" fillId="38" borderId="53" xfId="54" applyNumberFormat="1" applyFont="1" applyFill="1" applyBorder="1" applyAlignment="1">
      <alignment shrinkToFit="1"/>
    </xf>
    <xf numFmtId="196" fontId="51" fillId="38" borderId="53" xfId="54" applyNumberFormat="1" applyFont="1" applyFill="1" applyBorder="1" applyAlignment="1">
      <alignment shrinkToFit="1"/>
    </xf>
    <xf numFmtId="0" fontId="6" fillId="0" borderId="0" xfId="73" applyFont="1" applyAlignment="1" applyProtection="1">
      <alignment vertical="center"/>
      <protection locked="0"/>
    </xf>
    <xf numFmtId="0" fontId="6" fillId="0" borderId="0" xfId="73" applyFont="1" applyAlignment="1" applyProtection="1">
      <alignment horizontal="center" vertical="center"/>
      <protection locked="0"/>
    </xf>
    <xf numFmtId="182" fontId="6" fillId="0" borderId="0" xfId="54" applyNumberFormat="1" applyFont="1" applyFill="1" applyBorder="1" applyAlignment="1">
      <alignment/>
    </xf>
    <xf numFmtId="0" fontId="6" fillId="0" borderId="0" xfId="73" applyFont="1" applyProtection="1">
      <alignment/>
      <protection locked="0"/>
    </xf>
    <xf numFmtId="176" fontId="6" fillId="0" borderId="0" xfId="54" applyNumberFormat="1" applyFont="1" applyBorder="1" applyAlignment="1">
      <alignment horizontal="right"/>
    </xf>
    <xf numFmtId="38" fontId="6" fillId="0" borderId="0" xfId="54" applyFont="1" applyBorder="1" applyAlignment="1">
      <alignment horizontal="right"/>
    </xf>
    <xf numFmtId="0" fontId="23" fillId="0" borderId="0" xfId="73" applyFont="1" applyProtection="1">
      <alignment/>
      <protection locked="0"/>
    </xf>
    <xf numFmtId="38" fontId="23" fillId="0" borderId="0" xfId="54" applyFont="1" applyAlignment="1" applyProtection="1">
      <alignment/>
      <protection locked="0"/>
    </xf>
    <xf numFmtId="176" fontId="23" fillId="0" borderId="0" xfId="73" applyNumberFormat="1" applyFont="1">
      <alignment/>
      <protection/>
    </xf>
    <xf numFmtId="38" fontId="6" fillId="0" borderId="0" xfId="54" applyFont="1" applyAlignment="1" applyProtection="1">
      <alignment horizontal="right"/>
      <protection locked="0"/>
    </xf>
    <xf numFmtId="0" fontId="109" fillId="0" borderId="40" xfId="69" applyFont="1" applyBorder="1">
      <alignment vertical="center"/>
      <protection/>
    </xf>
    <xf numFmtId="0" fontId="13" fillId="0" borderId="78" xfId="0" applyFont="1" applyFill="1" applyBorder="1" applyAlignment="1">
      <alignment horizontal="center" vertical="center"/>
    </xf>
    <xf numFmtId="0" fontId="13" fillId="0" borderId="117" xfId="0" applyFont="1" applyFill="1" applyBorder="1" applyAlignment="1">
      <alignment horizontal="center" vertical="center" wrapText="1"/>
    </xf>
    <xf numFmtId="0" fontId="8" fillId="30" borderId="78" xfId="0" applyFont="1" applyFill="1" applyBorder="1" applyAlignment="1">
      <alignment/>
    </xf>
    <xf numFmtId="0" fontId="8" fillId="30" borderId="117" xfId="0" applyFont="1" applyFill="1" applyBorder="1" applyAlignment="1">
      <alignment/>
    </xf>
    <xf numFmtId="0" fontId="8" fillId="40" borderId="78" xfId="0" applyFont="1" applyFill="1" applyBorder="1" applyAlignment="1" applyProtection="1">
      <alignment/>
      <protection locked="0"/>
    </xf>
    <xf numFmtId="0" fontId="8" fillId="40" borderId="117" xfId="0" applyFont="1" applyFill="1" applyBorder="1" applyAlignment="1" applyProtection="1">
      <alignment/>
      <protection locked="0"/>
    </xf>
    <xf numFmtId="0" fontId="9" fillId="40" borderId="78" xfId="0" applyFont="1" applyFill="1" applyBorder="1" applyAlignment="1" applyProtection="1">
      <alignment/>
      <protection locked="0"/>
    </xf>
    <xf numFmtId="0" fontId="9" fillId="40" borderId="117" xfId="0" applyFont="1" applyFill="1" applyBorder="1" applyAlignment="1" applyProtection="1">
      <alignment/>
      <protection locked="0"/>
    </xf>
    <xf numFmtId="176" fontId="8" fillId="40" borderId="78" xfId="0" applyNumberFormat="1" applyFont="1" applyFill="1" applyBorder="1" applyAlignment="1" applyProtection="1">
      <alignment horizontal="right"/>
      <protection locked="0"/>
    </xf>
    <xf numFmtId="176" fontId="8" fillId="40" borderId="117" xfId="0" applyNumberFormat="1" applyFont="1" applyFill="1" applyBorder="1" applyAlignment="1" applyProtection="1">
      <alignment horizontal="right"/>
      <protection locked="0"/>
    </xf>
    <xf numFmtId="0" fontId="37" fillId="0" borderId="0" xfId="0" applyFont="1" applyAlignment="1">
      <alignment horizontal="center" vertical="center"/>
    </xf>
    <xf numFmtId="0" fontId="36" fillId="0" borderId="0" xfId="0" applyFont="1" applyAlignment="1">
      <alignment horizontal="center" vertical="center"/>
    </xf>
    <xf numFmtId="0" fontId="35" fillId="0" borderId="0" xfId="0" applyFont="1" applyAlignment="1">
      <alignment/>
    </xf>
    <xf numFmtId="0" fontId="15" fillId="0" borderId="0" xfId="0" applyFont="1" applyAlignment="1">
      <alignment vertical="center"/>
    </xf>
    <xf numFmtId="0" fontId="11" fillId="0" borderId="0" xfId="0" applyFont="1" applyAlignment="1">
      <alignment horizontal="center" vertical="center"/>
    </xf>
    <xf numFmtId="0" fontId="38" fillId="0" borderId="0" xfId="0" applyFont="1" applyAlignment="1">
      <alignment horizontal="left" vertical="center"/>
    </xf>
    <xf numFmtId="0" fontId="11" fillId="0" borderId="29" xfId="0" applyFont="1" applyBorder="1" applyAlignment="1">
      <alignment vertical="center"/>
    </xf>
    <xf numFmtId="0" fontId="11" fillId="0" borderId="48" xfId="0" applyFont="1" applyBorder="1" applyAlignment="1">
      <alignment vertical="center"/>
    </xf>
    <xf numFmtId="0" fontId="11" fillId="0" borderId="30" xfId="0" applyFont="1" applyBorder="1" applyAlignment="1">
      <alignment vertical="center"/>
    </xf>
    <xf numFmtId="0" fontId="11" fillId="0" borderId="35" xfId="0" applyFont="1" applyBorder="1" applyAlignment="1">
      <alignment vertical="center"/>
    </xf>
    <xf numFmtId="0" fontId="11" fillId="0" borderId="0" xfId="0" applyFont="1" applyBorder="1" applyAlignment="1">
      <alignment vertical="center"/>
    </xf>
    <xf numFmtId="0" fontId="11" fillId="0" borderId="36" xfId="0" applyFont="1" applyBorder="1" applyAlignment="1">
      <alignment vertical="center"/>
    </xf>
    <xf numFmtId="0" fontId="11" fillId="0" borderId="35" xfId="0" applyFont="1" applyBorder="1" applyAlignment="1">
      <alignment vertical="center" wrapText="1"/>
    </xf>
    <xf numFmtId="0" fontId="11" fillId="0" borderId="0" xfId="0" applyFont="1" applyBorder="1" applyAlignment="1">
      <alignment vertical="center" wrapText="1"/>
    </xf>
    <xf numFmtId="0" fontId="11" fillId="0" borderId="36" xfId="0" applyFont="1" applyBorder="1" applyAlignment="1">
      <alignment vertical="center" wrapText="1"/>
    </xf>
    <xf numFmtId="0" fontId="38" fillId="0" borderId="35" xfId="0" applyFont="1" applyBorder="1" applyAlignment="1">
      <alignment vertical="center"/>
    </xf>
    <xf numFmtId="0" fontId="38" fillId="0" borderId="0" xfId="0" applyFont="1" applyBorder="1" applyAlignment="1">
      <alignment vertical="center"/>
    </xf>
    <xf numFmtId="0" fontId="38" fillId="0" borderId="36" xfId="0" applyFont="1" applyBorder="1" applyAlignment="1">
      <alignment vertical="center"/>
    </xf>
    <xf numFmtId="0" fontId="38" fillId="0" borderId="14" xfId="0" applyFont="1" applyBorder="1" applyAlignment="1">
      <alignment vertical="center"/>
    </xf>
    <xf numFmtId="0" fontId="38" fillId="0" borderId="100" xfId="0" applyFont="1" applyBorder="1" applyAlignment="1">
      <alignment vertical="center"/>
    </xf>
    <xf numFmtId="0" fontId="38" fillId="0" borderId="15" xfId="0" applyFont="1" applyBorder="1" applyAlignment="1">
      <alignment vertical="center"/>
    </xf>
    <xf numFmtId="0" fontId="35" fillId="0" borderId="0" xfId="0" applyFont="1" applyAlignment="1">
      <alignment vertical="center"/>
    </xf>
    <xf numFmtId="0" fontId="15"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18" fillId="0" borderId="0" xfId="0" applyFont="1" applyAlignment="1">
      <alignment horizontal="center" vertical="center"/>
    </xf>
    <xf numFmtId="0" fontId="0" fillId="0" borderId="0" xfId="0" applyAlignment="1">
      <alignment horizontal="center"/>
    </xf>
    <xf numFmtId="0" fontId="11" fillId="0" borderId="0" xfId="0" applyFont="1" applyAlignment="1">
      <alignment vertical="center"/>
    </xf>
    <xf numFmtId="0" fontId="11" fillId="0" borderId="0" xfId="0" applyFont="1" applyFill="1" applyAlignment="1" applyProtection="1">
      <alignment vertical="center"/>
      <protection locked="0"/>
    </xf>
    <xf numFmtId="0" fontId="11" fillId="0" borderId="0" xfId="0" applyFont="1" applyFill="1" applyAlignment="1" applyProtection="1">
      <alignment horizontal="center"/>
      <protection locked="0"/>
    </xf>
    <xf numFmtId="0" fontId="0" fillId="0" borderId="118" xfId="67" applyFont="1" applyFill="1" applyBorder="1" applyAlignment="1" applyProtection="1">
      <alignment horizontal="center" vertical="center"/>
      <protection locked="0"/>
    </xf>
    <xf numFmtId="0" fontId="0" fillId="0" borderId="119" xfId="67" applyFont="1" applyFill="1" applyBorder="1" applyAlignment="1" applyProtection="1">
      <alignment horizontal="center" vertical="center"/>
      <protection locked="0"/>
    </xf>
    <xf numFmtId="0" fontId="15" fillId="0" borderId="39" xfId="67" applyBorder="1" applyAlignment="1" applyProtection="1">
      <alignment horizontal="distributed" vertical="center" indent="1"/>
      <protection locked="0"/>
    </xf>
    <xf numFmtId="194" fontId="15" fillId="30" borderId="112" xfId="67" applyNumberFormat="1" applyFill="1" applyBorder="1" applyAlignment="1" applyProtection="1">
      <alignment horizontal="center" vertical="center"/>
      <protection/>
    </xf>
    <xf numFmtId="0" fontId="15" fillId="30" borderId="112" xfId="67" applyFill="1" applyBorder="1" applyAlignment="1" applyProtection="1">
      <alignment vertical="center"/>
      <protection/>
    </xf>
    <xf numFmtId="0" fontId="15" fillId="0" borderId="114" xfId="67" applyFill="1" applyBorder="1" applyAlignment="1" applyProtection="1">
      <alignment horizontal="center" vertical="center"/>
      <protection locked="0"/>
    </xf>
    <xf numFmtId="0" fontId="15" fillId="0" borderId="114" xfId="67" applyFill="1" applyBorder="1" applyAlignment="1" applyProtection="1">
      <alignment vertical="center"/>
      <protection locked="0"/>
    </xf>
    <xf numFmtId="0" fontId="15" fillId="0" borderId="118" xfId="67" applyFill="1" applyBorder="1" applyAlignment="1" applyProtection="1">
      <alignment horizontal="center" vertical="center"/>
      <protection locked="0"/>
    </xf>
    <xf numFmtId="0" fontId="15" fillId="0" borderId="119" xfId="67" applyFill="1" applyBorder="1" applyAlignment="1" applyProtection="1">
      <alignment horizontal="center" vertical="center"/>
      <protection locked="0"/>
    </xf>
    <xf numFmtId="0" fontId="15" fillId="0" borderId="45" xfId="67" applyBorder="1" applyAlignment="1" applyProtection="1">
      <alignment horizontal="distributed" vertical="center" indent="1"/>
      <protection locked="0"/>
    </xf>
    <xf numFmtId="0" fontId="15" fillId="0" borderId="61" xfId="67" applyBorder="1" applyAlignment="1" applyProtection="1">
      <alignment horizontal="distributed" vertical="center" indent="1"/>
      <protection locked="0"/>
    </xf>
    <xf numFmtId="0" fontId="0" fillId="0" borderId="120" xfId="67" applyFont="1" applyFill="1" applyBorder="1" applyAlignment="1" applyProtection="1">
      <alignment horizontal="right" vertical="center"/>
      <protection locked="0"/>
    </xf>
    <xf numFmtId="0" fontId="0" fillId="0" borderId="121" xfId="67" applyFont="1" applyFill="1" applyBorder="1" applyAlignment="1" applyProtection="1">
      <alignment horizontal="right" vertical="center"/>
      <protection locked="0"/>
    </xf>
    <xf numFmtId="0" fontId="15" fillId="0" borderId="75" xfId="67" applyFill="1" applyBorder="1" applyAlignment="1" applyProtection="1">
      <alignment horizontal="center" vertical="center"/>
      <protection locked="0"/>
    </xf>
    <xf numFmtId="0" fontId="15" fillId="0" borderId="75" xfId="67" applyFill="1" applyBorder="1" applyAlignment="1" applyProtection="1">
      <alignment vertical="center"/>
      <protection locked="0"/>
    </xf>
    <xf numFmtId="0" fontId="15" fillId="0" borderId="78" xfId="67" applyFill="1" applyBorder="1" applyAlignment="1" applyProtection="1">
      <alignment horizontal="center" vertical="center" shrinkToFit="1"/>
      <protection locked="0"/>
    </xf>
    <xf numFmtId="0" fontId="15" fillId="0" borderId="70" xfId="67" applyFill="1" applyBorder="1" applyAlignment="1" applyProtection="1">
      <alignment horizontal="center" vertical="center" shrinkToFit="1"/>
      <protection locked="0"/>
    </xf>
    <xf numFmtId="0" fontId="15" fillId="39" borderId="75" xfId="67" applyFill="1" applyBorder="1" applyAlignment="1" applyProtection="1">
      <alignment vertical="center"/>
      <protection locked="0"/>
    </xf>
    <xf numFmtId="0" fontId="15" fillId="39" borderId="78" xfId="67" applyFill="1" applyBorder="1" applyAlignment="1" applyProtection="1">
      <alignment horizontal="left" vertical="center" shrinkToFit="1"/>
      <protection locked="0"/>
    </xf>
    <xf numFmtId="0" fontId="15" fillId="39" borderId="70" xfId="67" applyFill="1" applyBorder="1" applyAlignment="1" applyProtection="1">
      <alignment horizontal="left" vertical="center" shrinkToFit="1"/>
      <protection locked="0"/>
    </xf>
    <xf numFmtId="194" fontId="15" fillId="39" borderId="112" xfId="67" applyNumberFormat="1" applyFill="1" applyBorder="1" applyAlignment="1" applyProtection="1">
      <alignment horizontal="center" vertical="center"/>
      <protection locked="0"/>
    </xf>
    <xf numFmtId="0" fontId="15" fillId="39" borderId="112" xfId="67" applyFill="1" applyBorder="1" applyAlignment="1" applyProtection="1">
      <alignment vertical="center"/>
      <protection locked="0"/>
    </xf>
    <xf numFmtId="0" fontId="15" fillId="39" borderId="122" xfId="67" applyFill="1" applyBorder="1" applyAlignment="1" applyProtection="1">
      <alignment vertical="center"/>
      <protection locked="0"/>
    </xf>
    <xf numFmtId="0" fontId="0" fillId="0" borderId="112" xfId="67" applyFont="1" applyFill="1" applyBorder="1" applyAlignment="1" applyProtection="1">
      <alignment horizontal="right" vertical="center"/>
      <protection locked="0"/>
    </xf>
    <xf numFmtId="0" fontId="15" fillId="0" borderId="112" xfId="67" applyFill="1" applyBorder="1" applyAlignment="1" applyProtection="1">
      <alignment vertical="center"/>
      <protection locked="0"/>
    </xf>
    <xf numFmtId="0" fontId="15" fillId="39" borderId="123" xfId="67" applyFill="1" applyBorder="1" applyAlignment="1" applyProtection="1">
      <alignment horizontal="left" vertical="center"/>
      <protection locked="0"/>
    </xf>
    <xf numFmtId="0" fontId="15" fillId="39" borderId="123" xfId="67" applyFill="1" applyBorder="1" applyAlignment="1" applyProtection="1">
      <alignment vertical="center"/>
      <protection locked="0"/>
    </xf>
    <xf numFmtId="0" fontId="15" fillId="39" borderId="0" xfId="67" applyFill="1" applyAlignment="1" applyProtection="1">
      <alignment horizontal="right" vertical="center"/>
      <protection locked="0"/>
    </xf>
    <xf numFmtId="0" fontId="15" fillId="39" borderId="0" xfId="67" applyFill="1" applyAlignment="1" applyProtection="1">
      <alignment vertical="center"/>
      <protection locked="0"/>
    </xf>
    <xf numFmtId="0" fontId="15" fillId="0" borderId="78" xfId="67" applyFill="1" applyBorder="1" applyAlignment="1" applyProtection="1">
      <alignment horizontal="center" vertical="center"/>
      <protection locked="0"/>
    </xf>
    <xf numFmtId="0" fontId="15" fillId="0" borderId="70" xfId="67" applyFill="1" applyBorder="1" applyAlignment="1" applyProtection="1">
      <alignment horizontal="center" vertical="center"/>
      <protection locked="0"/>
    </xf>
    <xf numFmtId="193" fontId="15" fillId="39" borderId="75" xfId="67" applyNumberFormat="1" applyFill="1" applyBorder="1" applyAlignment="1" applyProtection="1">
      <alignment vertical="center"/>
      <protection locked="0"/>
    </xf>
    <xf numFmtId="0" fontId="15" fillId="0" borderId="75" xfId="67" applyBorder="1" applyAlignment="1" applyProtection="1">
      <alignment vertical="center"/>
      <protection locked="0"/>
    </xf>
    <xf numFmtId="193" fontId="15" fillId="30" borderId="78" xfId="67" applyNumberFormat="1" applyFill="1" applyBorder="1" applyAlignment="1" applyProtection="1">
      <alignment vertical="center"/>
      <protection/>
    </xf>
    <xf numFmtId="193" fontId="15" fillId="30" borderId="70" xfId="67" applyNumberFormat="1" applyFill="1" applyBorder="1" applyAlignment="1" applyProtection="1">
      <alignment vertical="center"/>
      <protection/>
    </xf>
    <xf numFmtId="0" fontId="15" fillId="39" borderId="0" xfId="67" applyFill="1" applyAlignment="1" applyProtection="1">
      <alignment vertical="center" wrapText="1"/>
      <protection locked="0"/>
    </xf>
    <xf numFmtId="0" fontId="15" fillId="39" borderId="63" xfId="67" applyFill="1" applyBorder="1" applyAlignment="1" applyProtection="1">
      <alignment vertical="center" wrapText="1"/>
      <protection locked="0"/>
    </xf>
    <xf numFmtId="0" fontId="25" fillId="0" borderId="29" xfId="67" applyFont="1" applyBorder="1" applyAlignment="1">
      <alignment vertical="center"/>
      <protection/>
    </xf>
    <xf numFmtId="0" fontId="25" fillId="0" borderId="48" xfId="67" applyFont="1" applyBorder="1" applyAlignment="1">
      <alignment vertical="center"/>
      <protection/>
    </xf>
    <xf numFmtId="0" fontId="25" fillId="0" borderId="30" xfId="67" applyFont="1" applyBorder="1" applyAlignment="1">
      <alignment vertical="center"/>
      <protection/>
    </xf>
    <xf numFmtId="0" fontId="25" fillId="0" borderId="35" xfId="67" applyFont="1" applyBorder="1" applyAlignment="1">
      <alignment vertical="center"/>
      <protection/>
    </xf>
    <xf numFmtId="0" fontId="25" fillId="0" borderId="0" xfId="67" applyFont="1" applyBorder="1" applyAlignment="1">
      <alignment vertical="center"/>
      <protection/>
    </xf>
    <xf numFmtId="0" fontId="25" fillId="0" borderId="36" xfId="67" applyFont="1" applyBorder="1" applyAlignment="1">
      <alignment vertical="center"/>
      <protection/>
    </xf>
    <xf numFmtId="0" fontId="25" fillId="0" borderId="14" xfId="67" applyFont="1" applyBorder="1" applyAlignment="1">
      <alignment vertical="center"/>
      <protection/>
    </xf>
    <xf numFmtId="0" fontId="25" fillId="0" borderId="100" xfId="67" applyFont="1" applyBorder="1" applyAlignment="1">
      <alignment vertical="center"/>
      <protection/>
    </xf>
    <xf numFmtId="0" fontId="25" fillId="0" borderId="15" xfId="67" applyFont="1" applyBorder="1" applyAlignment="1">
      <alignment vertical="center"/>
      <protection/>
    </xf>
    <xf numFmtId="0" fontId="15" fillId="40" borderId="0" xfId="67" applyFill="1" applyAlignment="1" applyProtection="1">
      <alignment vertical="center"/>
      <protection locked="0"/>
    </xf>
    <xf numFmtId="191" fontId="15" fillId="39" borderId="0" xfId="67" applyNumberFormat="1" applyFill="1" applyAlignment="1" applyProtection="1">
      <alignment horizontal="right" vertical="center" shrinkToFit="1"/>
      <protection locked="0"/>
    </xf>
    <xf numFmtId="192" fontId="15" fillId="39" borderId="0" xfId="67" applyNumberFormat="1" applyFill="1" applyAlignment="1" applyProtection="1">
      <alignment horizontal="right" vertical="center"/>
      <protection locked="0"/>
    </xf>
    <xf numFmtId="0" fontId="15" fillId="0" borderId="0" xfId="67" applyAlignment="1" applyProtection="1">
      <alignment vertical="center"/>
      <protection locked="0"/>
    </xf>
    <xf numFmtId="0" fontId="15" fillId="39" borderId="0" xfId="67" applyFill="1" applyAlignment="1" applyProtection="1">
      <alignment horizontal="right" vertical="center" shrinkToFit="1"/>
      <protection locked="0"/>
    </xf>
    <xf numFmtId="176" fontId="114" fillId="0" borderId="78" xfId="74" applyNumberFormat="1" applyFont="1" applyBorder="1" applyAlignment="1">
      <alignment horizontal="center" vertical="center"/>
      <protection/>
    </xf>
    <xf numFmtId="176" fontId="114" fillId="0" borderId="70" xfId="74" applyNumberFormat="1" applyFont="1" applyBorder="1" applyAlignment="1">
      <alignment horizontal="center" vertical="center"/>
      <protection/>
    </xf>
    <xf numFmtId="0" fontId="15" fillId="0" borderId="93" xfId="0" applyFont="1" applyBorder="1" applyAlignment="1" applyProtection="1">
      <alignment horizontal="left" vertical="top" wrapText="1"/>
      <protection locked="0"/>
    </xf>
    <xf numFmtId="0" fontId="0" fillId="0" borderId="92" xfId="0" applyBorder="1" applyAlignment="1" applyProtection="1">
      <alignment horizontal="left" vertical="top"/>
      <protection locked="0"/>
    </xf>
    <xf numFmtId="0" fontId="0" fillId="0" borderId="94" xfId="0" applyBorder="1" applyAlignment="1" applyProtection="1">
      <alignment horizontal="left" vertical="top"/>
      <protection locked="0"/>
    </xf>
    <xf numFmtId="0" fontId="0" fillId="0" borderId="96" xfId="0" applyBorder="1" applyAlignment="1" applyProtection="1">
      <alignment horizontal="left" vertical="top"/>
      <protection locked="0"/>
    </xf>
    <xf numFmtId="0" fontId="0" fillId="0" borderId="75"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25" fillId="0" borderId="29" xfId="0" applyFont="1" applyBorder="1" applyAlignment="1">
      <alignment vertical="center"/>
    </xf>
    <xf numFmtId="0" fontId="25" fillId="0" borderId="48" xfId="0" applyFont="1" applyBorder="1" applyAlignment="1">
      <alignment vertical="center"/>
    </xf>
    <xf numFmtId="0" fontId="25" fillId="0" borderId="30" xfId="0" applyFont="1" applyBorder="1" applyAlignment="1">
      <alignment vertical="center"/>
    </xf>
    <xf numFmtId="0" fontId="25" fillId="0" borderId="35" xfId="0" applyFont="1" applyBorder="1" applyAlignment="1">
      <alignment vertical="center"/>
    </xf>
    <xf numFmtId="0" fontId="25" fillId="0" borderId="0" xfId="0" applyFont="1" applyBorder="1" applyAlignment="1">
      <alignment vertical="center"/>
    </xf>
    <xf numFmtId="0" fontId="25" fillId="0" borderId="36" xfId="0" applyFont="1" applyBorder="1" applyAlignment="1">
      <alignment vertical="center"/>
    </xf>
    <xf numFmtId="0" fontId="25" fillId="0" borderId="14" xfId="0" applyFont="1" applyBorder="1" applyAlignment="1">
      <alignment vertical="center"/>
    </xf>
    <xf numFmtId="0" fontId="25" fillId="0" borderId="100" xfId="0" applyFont="1" applyBorder="1" applyAlignment="1">
      <alignment vertical="center"/>
    </xf>
    <xf numFmtId="0" fontId="25" fillId="0" borderId="15" xfId="0" applyFont="1" applyBorder="1" applyAlignment="1">
      <alignment vertical="center"/>
    </xf>
    <xf numFmtId="0" fontId="15" fillId="37" borderId="124" xfId="68" applyFill="1" applyBorder="1" applyAlignment="1" applyProtection="1">
      <alignment horizontal="center" vertical="center" shrinkToFit="1"/>
      <protection locked="0"/>
    </xf>
    <xf numFmtId="0" fontId="15" fillId="37" borderId="125" xfId="68" applyFill="1" applyBorder="1" applyAlignment="1" applyProtection="1">
      <alignment horizontal="center" vertical="center" shrinkToFit="1"/>
      <protection locked="0"/>
    </xf>
    <xf numFmtId="0" fontId="15" fillId="37" borderId="126" xfId="68" applyFill="1" applyBorder="1" applyAlignment="1" applyProtection="1">
      <alignment horizontal="center" vertical="center" shrinkToFit="1"/>
      <protection locked="0"/>
    </xf>
    <xf numFmtId="176" fontId="115" fillId="0" borderId="78" xfId="74" applyNumberFormat="1" applyFont="1" applyBorder="1" applyAlignment="1">
      <alignment horizontal="center" vertical="center"/>
      <protection/>
    </xf>
    <xf numFmtId="176" fontId="115" fillId="0" borderId="70" xfId="74" applyNumberFormat="1" applyFont="1" applyBorder="1" applyAlignment="1">
      <alignment horizontal="center" vertical="center"/>
      <protection/>
    </xf>
    <xf numFmtId="0" fontId="15" fillId="0" borderId="127" xfId="68" applyBorder="1" applyAlignment="1" applyProtection="1">
      <alignment horizontal="center"/>
      <protection/>
    </xf>
    <xf numFmtId="0" fontId="15" fillId="0" borderId="27" xfId="68" applyBorder="1" applyAlignment="1" applyProtection="1">
      <alignment horizontal="center"/>
      <protection/>
    </xf>
    <xf numFmtId="0" fontId="15" fillId="0" borderId="70" xfId="68" applyBorder="1" applyAlignment="1" applyProtection="1">
      <alignment horizontal="center"/>
      <protection/>
    </xf>
    <xf numFmtId="0" fontId="15" fillId="0" borderId="127" xfId="71" applyBorder="1" applyAlignment="1" applyProtection="1">
      <alignment horizontal="center" vertical="center"/>
      <protection/>
    </xf>
    <xf numFmtId="0" fontId="15" fillId="0" borderId="27" xfId="71" applyBorder="1" applyAlignment="1" applyProtection="1">
      <alignment horizontal="center" vertical="center"/>
      <protection/>
    </xf>
    <xf numFmtId="0" fontId="15" fillId="0" borderId="70" xfId="71" applyBorder="1" applyAlignment="1" applyProtection="1">
      <alignment horizontal="center" vertical="center"/>
      <protection/>
    </xf>
    <xf numFmtId="0" fontId="15" fillId="0" borderId="128" xfId="71" applyBorder="1" applyAlignment="1" applyProtection="1">
      <alignment horizontal="center" vertical="center"/>
      <protection/>
    </xf>
    <xf numFmtId="0" fontId="15" fillId="0" borderId="129" xfId="71" applyBorder="1" applyAlignment="1" applyProtection="1">
      <alignment horizontal="center" vertical="center"/>
      <protection/>
    </xf>
    <xf numFmtId="0" fontId="15" fillId="0" borderId="107" xfId="71" applyBorder="1" applyAlignment="1" applyProtection="1">
      <alignment horizontal="center" vertical="center"/>
      <protection/>
    </xf>
    <xf numFmtId="0" fontId="15" fillId="0" borderId="130" xfId="68" applyBorder="1" applyAlignment="1" applyProtection="1">
      <alignment horizontal="center"/>
      <protection/>
    </xf>
    <xf numFmtId="0" fontId="15" fillId="0" borderId="115" xfId="68" applyBorder="1" applyAlignment="1" applyProtection="1">
      <alignment horizontal="center"/>
      <protection/>
    </xf>
    <xf numFmtId="0" fontId="15" fillId="0" borderId="103" xfId="68" applyBorder="1" applyAlignment="1" applyProtection="1">
      <alignment horizontal="center"/>
      <protection/>
    </xf>
    <xf numFmtId="0" fontId="15" fillId="0" borderId="128" xfId="68" applyBorder="1" applyAlignment="1" applyProtection="1">
      <alignment horizontal="center"/>
      <protection/>
    </xf>
    <xf numFmtId="0" fontId="15" fillId="0" borderId="129" xfId="68" applyBorder="1" applyAlignment="1" applyProtection="1">
      <alignment horizontal="center"/>
      <protection/>
    </xf>
    <xf numFmtId="0" fontId="15" fillId="0" borderId="107" xfId="68" applyBorder="1" applyAlignment="1" applyProtection="1">
      <alignment horizontal="center"/>
      <protection/>
    </xf>
    <xf numFmtId="0" fontId="15" fillId="0" borderId="131" xfId="68" applyBorder="1" applyAlignment="1" applyProtection="1">
      <alignment horizontal="center"/>
      <protection/>
    </xf>
    <xf numFmtId="0" fontId="15" fillId="0" borderId="132" xfId="68" applyBorder="1" applyAlignment="1" applyProtection="1">
      <alignment horizontal="center"/>
      <protection/>
    </xf>
    <xf numFmtId="0" fontId="15" fillId="0" borderId="125" xfId="68" applyBorder="1" applyAlignment="1" applyProtection="1">
      <alignment horizontal="center"/>
      <protection/>
    </xf>
    <xf numFmtId="0" fontId="0" fillId="41" borderId="131" xfId="0" applyFill="1" applyBorder="1" applyAlignment="1">
      <alignment horizontal="center"/>
    </xf>
    <xf numFmtId="0" fontId="0" fillId="41" borderId="132" xfId="0" applyFill="1" applyBorder="1" applyAlignment="1">
      <alignment horizontal="center"/>
    </xf>
    <xf numFmtId="0" fontId="0" fillId="41" borderId="125" xfId="0" applyFill="1" applyBorder="1" applyAlignment="1">
      <alignment horizontal="center"/>
    </xf>
    <xf numFmtId="0" fontId="15" fillId="0" borderId="130" xfId="71" applyBorder="1" applyAlignment="1" applyProtection="1">
      <alignment horizontal="center" vertical="center"/>
      <protection/>
    </xf>
    <xf numFmtId="0" fontId="15" fillId="0" borderId="115" xfId="71" applyBorder="1" applyAlignment="1" applyProtection="1">
      <alignment horizontal="center" vertical="center"/>
      <protection/>
    </xf>
    <xf numFmtId="0" fontId="15" fillId="0" borderId="103" xfId="71" applyBorder="1" applyAlignment="1" applyProtection="1">
      <alignment horizontal="center" vertical="center"/>
      <protection/>
    </xf>
    <xf numFmtId="0" fontId="108" fillId="0" borderId="29" xfId="0" applyFont="1" applyBorder="1" applyAlignment="1">
      <alignment vertical="center"/>
    </xf>
    <xf numFmtId="0" fontId="108" fillId="0" borderId="48" xfId="0" applyFont="1" applyBorder="1" applyAlignment="1">
      <alignment vertical="center"/>
    </xf>
    <xf numFmtId="0" fontId="108" fillId="0" borderId="30" xfId="0" applyFont="1" applyBorder="1" applyAlignment="1">
      <alignment vertical="center"/>
    </xf>
    <xf numFmtId="0" fontId="108" fillId="0" borderId="35" xfId="0" applyFont="1" applyBorder="1" applyAlignment="1">
      <alignment vertical="center"/>
    </xf>
    <xf numFmtId="0" fontId="108" fillId="0" borderId="0" xfId="0" applyFont="1" applyBorder="1" applyAlignment="1">
      <alignment vertical="center"/>
    </xf>
    <xf numFmtId="0" fontId="108" fillId="0" borderId="36" xfId="0" applyFont="1" applyBorder="1" applyAlignment="1">
      <alignment vertical="center"/>
    </xf>
    <xf numFmtId="0" fontId="108" fillId="0" borderId="14" xfId="0" applyFont="1" applyBorder="1" applyAlignment="1">
      <alignment vertical="center"/>
    </xf>
    <xf numFmtId="0" fontId="108" fillId="0" borderId="100" xfId="0" applyFont="1" applyBorder="1" applyAlignment="1">
      <alignment vertical="center"/>
    </xf>
    <xf numFmtId="0" fontId="108" fillId="0" borderId="15" xfId="0" applyFont="1" applyBorder="1" applyAlignment="1">
      <alignment vertical="center"/>
    </xf>
    <xf numFmtId="0" fontId="24" fillId="0" borderId="29" xfId="0" applyFont="1" applyBorder="1" applyAlignment="1" applyProtection="1">
      <alignment horizontal="center" vertical="center"/>
      <protection locked="0"/>
    </xf>
    <xf numFmtId="0" fontId="24" fillId="0" borderId="48"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24" fillId="0" borderId="35"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36"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100"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3" fillId="0" borderId="75" xfId="0" applyFont="1" applyBorder="1" applyAlignment="1" applyProtection="1">
      <alignment horizontal="center" vertical="center"/>
      <protection/>
    </xf>
    <xf numFmtId="0" fontId="23" fillId="0" borderId="78" xfId="0" applyFont="1" applyBorder="1" applyAlignment="1" applyProtection="1">
      <alignment horizontal="center" vertical="center"/>
      <protection/>
    </xf>
    <xf numFmtId="0" fontId="0" fillId="0" borderId="0" xfId="0" applyBorder="1" applyAlignment="1">
      <alignment vertical="center" wrapText="1"/>
    </xf>
    <xf numFmtId="0" fontId="15" fillId="0" borderId="29" xfId="0" applyFont="1" applyBorder="1" applyAlignment="1" applyProtection="1">
      <alignment vertical="top" wrapText="1"/>
      <protection locked="0"/>
    </xf>
    <xf numFmtId="0" fontId="0" fillId="0" borderId="48" xfId="0" applyBorder="1" applyAlignment="1" applyProtection="1">
      <alignment vertical="top"/>
      <protection locked="0"/>
    </xf>
    <xf numFmtId="0" fontId="0" fillId="0" borderId="30" xfId="0" applyBorder="1" applyAlignment="1" applyProtection="1">
      <alignment vertical="top"/>
      <protection locked="0"/>
    </xf>
    <xf numFmtId="0" fontId="0" fillId="0" borderId="35" xfId="0" applyBorder="1" applyAlignment="1" applyProtection="1">
      <alignment vertical="top"/>
      <protection locked="0"/>
    </xf>
    <xf numFmtId="0" fontId="0" fillId="0" borderId="0" xfId="0" applyBorder="1" applyAlignment="1" applyProtection="1">
      <alignment vertical="top"/>
      <protection locked="0"/>
    </xf>
    <xf numFmtId="0" fontId="0" fillId="0" borderId="36" xfId="0" applyBorder="1" applyAlignment="1" applyProtection="1">
      <alignment vertical="top"/>
      <protection locked="0"/>
    </xf>
    <xf numFmtId="0" fontId="0" fillId="0" borderId="14" xfId="0" applyBorder="1" applyAlignment="1" applyProtection="1">
      <alignment vertical="top"/>
      <protection locked="0"/>
    </xf>
    <xf numFmtId="0" fontId="0" fillId="0" borderId="100" xfId="0" applyBorder="1" applyAlignment="1" applyProtection="1">
      <alignment vertical="top"/>
      <protection locked="0"/>
    </xf>
    <xf numFmtId="0" fontId="0" fillId="0" borderId="15" xfId="0" applyBorder="1" applyAlignment="1" applyProtection="1">
      <alignment vertical="top"/>
      <protection locked="0"/>
    </xf>
    <xf numFmtId="0" fontId="26" fillId="0" borderId="40" xfId="0" applyFont="1" applyBorder="1" applyAlignment="1" applyProtection="1">
      <alignment vertical="center" wrapText="1"/>
      <protection locked="0"/>
    </xf>
    <xf numFmtId="0" fontId="26" fillId="0" borderId="0" xfId="0" applyFont="1" applyBorder="1" applyAlignment="1" applyProtection="1">
      <alignment vertical="center" wrapText="1"/>
      <protection locked="0"/>
    </xf>
    <xf numFmtId="0" fontId="26" fillId="0" borderId="59" xfId="0" applyFont="1" applyBorder="1" applyAlignment="1" applyProtection="1">
      <alignment vertical="center" wrapText="1"/>
      <protection locked="0"/>
    </xf>
    <xf numFmtId="0" fontId="26" fillId="0" borderId="40" xfId="0" applyFont="1" applyBorder="1" applyAlignment="1" applyProtection="1">
      <alignment vertical="center"/>
      <protection locked="0"/>
    </xf>
    <xf numFmtId="0" fontId="26" fillId="0" borderId="0" xfId="0" applyFont="1" applyBorder="1" applyAlignment="1" applyProtection="1">
      <alignment vertical="center"/>
      <protection locked="0"/>
    </xf>
    <xf numFmtId="0" fontId="26" fillId="0" borderId="59" xfId="0" applyFont="1" applyBorder="1" applyAlignment="1" applyProtection="1">
      <alignment vertical="center"/>
      <protection locked="0"/>
    </xf>
    <xf numFmtId="0" fontId="116" fillId="0" borderId="29" xfId="0" applyFont="1" applyBorder="1" applyAlignment="1">
      <alignment vertical="center"/>
    </xf>
    <xf numFmtId="0" fontId="116" fillId="0" borderId="48" xfId="0" applyFont="1" applyBorder="1" applyAlignment="1">
      <alignment vertical="center"/>
    </xf>
    <xf numFmtId="0" fontId="116" fillId="0" borderId="30" xfId="0" applyFont="1" applyBorder="1" applyAlignment="1">
      <alignment vertical="center"/>
    </xf>
    <xf numFmtId="0" fontId="116" fillId="0" borderId="35" xfId="0" applyFont="1" applyBorder="1" applyAlignment="1">
      <alignment vertical="center"/>
    </xf>
    <xf numFmtId="0" fontId="116" fillId="0" borderId="0" xfId="0" applyFont="1" applyBorder="1" applyAlignment="1">
      <alignment vertical="center"/>
    </xf>
    <xf numFmtId="0" fontId="116" fillId="0" borderId="36" xfId="0" applyFont="1" applyBorder="1" applyAlignment="1">
      <alignment vertical="center"/>
    </xf>
    <xf numFmtId="0" fontId="116" fillId="0" borderId="14" xfId="0" applyFont="1" applyBorder="1" applyAlignment="1">
      <alignment vertical="center"/>
    </xf>
    <xf numFmtId="0" fontId="116" fillId="0" borderId="100" xfId="0" applyFont="1" applyBorder="1" applyAlignment="1">
      <alignment vertical="center"/>
    </xf>
    <xf numFmtId="0" fontId="116" fillId="0" borderId="15" xfId="0" applyFont="1" applyBorder="1" applyAlignment="1">
      <alignment vertical="center"/>
    </xf>
    <xf numFmtId="0" fontId="0" fillId="0" borderId="75" xfId="0" applyBorder="1" applyAlignment="1">
      <alignment horizontal="center" vertical="center"/>
    </xf>
    <xf numFmtId="0" fontId="0" fillId="0" borderId="75" xfId="0" applyFont="1" applyBorder="1" applyAlignment="1">
      <alignment horizontal="center" vertical="center"/>
    </xf>
    <xf numFmtId="0" fontId="0" fillId="0" borderId="78" xfId="0" applyBorder="1" applyAlignment="1">
      <alignment horizontal="center" vertical="center" wrapText="1"/>
    </xf>
    <xf numFmtId="0" fontId="0" fillId="0" borderId="27" xfId="0" applyBorder="1" applyAlignment="1">
      <alignment horizontal="center" vertical="center" wrapText="1"/>
    </xf>
    <xf numFmtId="0" fontId="0" fillId="0" borderId="70" xfId="0" applyBorder="1" applyAlignment="1">
      <alignment horizontal="center" vertical="center" wrapText="1"/>
    </xf>
    <xf numFmtId="0" fontId="0" fillId="0" borderId="78"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40" xfId="0" applyFont="1" applyBorder="1" applyAlignment="1">
      <alignment horizontal="center" vertical="center" wrapText="1"/>
    </xf>
    <xf numFmtId="0" fontId="0" fillId="0" borderId="0" xfId="0" applyAlignment="1">
      <alignment horizontal="center" vertical="center" wrapText="1"/>
    </xf>
    <xf numFmtId="0" fontId="0" fillId="0" borderId="59" xfId="0" applyBorder="1" applyAlignment="1">
      <alignment horizontal="center" vertical="center" wrapText="1"/>
    </xf>
    <xf numFmtId="0" fontId="0" fillId="0" borderId="40"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45" xfId="0"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35" fillId="0" borderId="29" xfId="0" applyFont="1" applyBorder="1" applyAlignment="1" applyProtection="1">
      <alignment vertical="top" wrapText="1"/>
      <protection locked="0"/>
    </xf>
    <xf numFmtId="0" fontId="35" fillId="0" borderId="48" xfId="0" applyFont="1" applyBorder="1" applyAlignment="1" applyProtection="1">
      <alignment vertical="top"/>
      <protection locked="0"/>
    </xf>
    <xf numFmtId="0" fontId="35" fillId="0" borderId="30" xfId="0" applyFont="1" applyBorder="1" applyAlignment="1" applyProtection="1">
      <alignment vertical="top"/>
      <protection locked="0"/>
    </xf>
    <xf numFmtId="0" fontId="35" fillId="0" borderId="35" xfId="0" applyFont="1" applyBorder="1" applyAlignment="1" applyProtection="1">
      <alignment vertical="top"/>
      <protection locked="0"/>
    </xf>
    <xf numFmtId="0" fontId="35" fillId="0" borderId="0" xfId="0" applyFont="1" applyBorder="1" applyAlignment="1" applyProtection="1">
      <alignment vertical="top"/>
      <protection locked="0"/>
    </xf>
    <xf numFmtId="0" fontId="35" fillId="0" borderId="36" xfId="0" applyFont="1" applyBorder="1" applyAlignment="1" applyProtection="1">
      <alignment vertical="top"/>
      <protection locked="0"/>
    </xf>
    <xf numFmtId="0" fontId="35" fillId="0" borderId="14" xfId="0" applyFont="1" applyBorder="1" applyAlignment="1" applyProtection="1">
      <alignment vertical="top"/>
      <protection locked="0"/>
    </xf>
    <xf numFmtId="0" fontId="35" fillId="0" borderId="100" xfId="0" applyFont="1" applyBorder="1" applyAlignment="1" applyProtection="1">
      <alignment vertical="top"/>
      <protection locked="0"/>
    </xf>
    <xf numFmtId="0" fontId="35" fillId="0" borderId="15" xfId="0" applyFont="1" applyBorder="1" applyAlignment="1" applyProtection="1">
      <alignment vertical="top"/>
      <protection locked="0"/>
    </xf>
    <xf numFmtId="0" fontId="117" fillId="0" borderId="133" xfId="0" applyFont="1" applyBorder="1" applyAlignment="1">
      <alignment vertical="center"/>
    </xf>
    <xf numFmtId="0" fontId="117" fillId="0" borderId="134" xfId="0" applyFont="1" applyBorder="1" applyAlignment="1">
      <alignment vertical="center"/>
    </xf>
    <xf numFmtId="0" fontId="117" fillId="0" borderId="135" xfId="0" applyFont="1" applyBorder="1" applyAlignment="1">
      <alignment vertical="center"/>
    </xf>
    <xf numFmtId="0" fontId="117" fillId="0" borderId="136" xfId="0" applyFont="1" applyBorder="1" applyAlignment="1">
      <alignment vertical="center"/>
    </xf>
    <xf numFmtId="0" fontId="117" fillId="0" borderId="0" xfId="0" applyFont="1" applyBorder="1" applyAlignment="1">
      <alignment vertical="center"/>
    </xf>
    <xf numFmtId="0" fontId="117" fillId="0" borderId="137" xfId="0" applyFont="1" applyBorder="1" applyAlignment="1">
      <alignment vertical="center"/>
    </xf>
    <xf numFmtId="0" fontId="117" fillId="0" borderId="138" xfId="0" applyFont="1" applyBorder="1" applyAlignment="1">
      <alignment vertical="center"/>
    </xf>
    <xf numFmtId="0" fontId="117" fillId="0" borderId="139" xfId="0" applyFont="1" applyBorder="1" applyAlignment="1">
      <alignment vertical="center"/>
    </xf>
    <xf numFmtId="0" fontId="117" fillId="0" borderId="140" xfId="0" applyFont="1" applyBorder="1" applyAlignment="1">
      <alignment vertical="center"/>
    </xf>
    <xf numFmtId="0" fontId="14" fillId="0" borderId="29" xfId="68" applyFont="1" applyFill="1" applyBorder="1" applyAlignment="1" applyProtection="1">
      <alignment vertical="top" wrapText="1"/>
      <protection locked="0"/>
    </xf>
    <xf numFmtId="0" fontId="14" fillId="0" borderId="48" xfId="68" applyFont="1" applyFill="1" applyBorder="1" applyAlignment="1" applyProtection="1">
      <alignment vertical="top" wrapText="1"/>
      <protection locked="0"/>
    </xf>
    <xf numFmtId="0" fontId="14" fillId="0" borderId="30" xfId="68" applyFont="1" applyFill="1" applyBorder="1" applyAlignment="1" applyProtection="1">
      <alignment vertical="top" wrapText="1"/>
      <protection locked="0"/>
    </xf>
    <xf numFmtId="0" fontId="14" fillId="0" borderId="35" xfId="68" applyFont="1" applyFill="1" applyBorder="1" applyAlignment="1" applyProtection="1">
      <alignment vertical="top" wrapText="1"/>
      <protection locked="0"/>
    </xf>
    <xf numFmtId="0" fontId="14" fillId="0" borderId="0" xfId="68" applyFont="1" applyFill="1" applyBorder="1" applyAlignment="1" applyProtection="1">
      <alignment vertical="top" wrapText="1"/>
      <protection locked="0"/>
    </xf>
    <xf numFmtId="0" fontId="14" fillId="0" borderId="36" xfId="68" applyFont="1" applyFill="1" applyBorder="1" applyAlignment="1" applyProtection="1">
      <alignment vertical="top" wrapText="1"/>
      <protection locked="0"/>
    </xf>
    <xf numFmtId="0" fontId="14" fillId="0" borderId="14" xfId="68" applyFont="1" applyFill="1" applyBorder="1" applyAlignment="1" applyProtection="1">
      <alignment vertical="top" wrapText="1"/>
      <protection locked="0"/>
    </xf>
    <xf numFmtId="0" fontId="14" fillId="0" borderId="100" xfId="68" applyFont="1" applyFill="1" applyBorder="1" applyAlignment="1" applyProtection="1">
      <alignment vertical="top" wrapText="1"/>
      <protection locked="0"/>
    </xf>
    <xf numFmtId="0" fontId="14" fillId="0" borderId="15" xfId="68" applyFont="1" applyFill="1" applyBorder="1" applyAlignment="1" applyProtection="1">
      <alignment vertical="top" wrapText="1"/>
      <protection locked="0"/>
    </xf>
    <xf numFmtId="0" fontId="13" fillId="0" borderId="40" xfId="68" applyFont="1" applyBorder="1" applyAlignment="1">
      <alignment horizontal="center"/>
      <protection/>
    </xf>
    <xf numFmtId="0" fontId="13" fillId="0" borderId="59" xfId="68" applyFont="1" applyBorder="1" applyAlignment="1">
      <alignment horizontal="center"/>
      <protection/>
    </xf>
    <xf numFmtId="0" fontId="24" fillId="42" borderId="31" xfId="68" applyFont="1" applyFill="1" applyBorder="1" applyAlignment="1">
      <alignment horizontal="center"/>
      <protection/>
    </xf>
    <xf numFmtId="0" fontId="24" fillId="42" borderId="17" xfId="68" applyFont="1" applyFill="1" applyBorder="1" applyAlignment="1">
      <alignment horizontal="center"/>
      <protection/>
    </xf>
    <xf numFmtId="0" fontId="24" fillId="42" borderId="31" xfId="68" applyFont="1" applyFill="1" applyBorder="1" applyAlignment="1">
      <alignment horizontal="center" wrapText="1"/>
      <protection/>
    </xf>
    <xf numFmtId="0" fontId="13" fillId="0" borderId="39" xfId="68" applyFont="1" applyBorder="1" applyAlignment="1">
      <alignment horizontal="center"/>
      <protection/>
    </xf>
    <xf numFmtId="0" fontId="24" fillId="0" borderId="53" xfId="68" applyFont="1" applyBorder="1" applyAlignment="1">
      <alignment horizontal="center"/>
      <protection/>
    </xf>
    <xf numFmtId="0" fontId="24" fillId="0" borderId="75" xfId="68" applyFont="1" applyBorder="1" applyAlignment="1">
      <alignment horizontal="center"/>
      <protection/>
    </xf>
    <xf numFmtId="0" fontId="13" fillId="0" borderId="44" xfId="68" applyFont="1" applyBorder="1" applyAlignment="1">
      <alignment horizontal="center"/>
      <protection/>
    </xf>
    <xf numFmtId="0" fontId="48" fillId="0" borderId="39" xfId="68" applyFont="1" applyBorder="1" applyAlignment="1">
      <alignment horizontal="center"/>
      <protection/>
    </xf>
    <xf numFmtId="0" fontId="48" fillId="0" borderId="44" xfId="68" applyFont="1" applyBorder="1" applyAlignment="1">
      <alignment horizontal="center"/>
      <protection/>
    </xf>
    <xf numFmtId="176" fontId="111" fillId="0" borderId="78" xfId="74" applyNumberFormat="1" applyFont="1" applyBorder="1" applyAlignment="1">
      <alignment horizontal="center" vertical="center"/>
      <protection/>
    </xf>
    <xf numFmtId="176" fontId="111" fillId="0" borderId="70" xfId="74" applyNumberFormat="1" applyFont="1" applyBorder="1" applyAlignment="1">
      <alignment horizontal="center" vertical="center"/>
      <protection/>
    </xf>
    <xf numFmtId="0" fontId="14" fillId="0" borderId="63" xfId="68" applyFont="1" applyBorder="1" applyAlignment="1" applyProtection="1">
      <alignment horizontal="right" wrapText="1"/>
      <protection locked="0"/>
    </xf>
    <xf numFmtId="0" fontId="23" fillId="0" borderId="75" xfId="72" applyFont="1" applyBorder="1" applyAlignment="1" applyProtection="1">
      <alignment horizontal="center"/>
      <protection locked="0"/>
    </xf>
    <xf numFmtId="0" fontId="109" fillId="0" borderId="78" xfId="69" applyFont="1" applyBorder="1">
      <alignment vertical="center"/>
      <protection/>
    </xf>
    <xf numFmtId="0" fontId="109" fillId="0" borderId="27" xfId="69" applyFont="1" applyBorder="1">
      <alignment vertical="center"/>
      <protection/>
    </xf>
    <xf numFmtId="0" fontId="109" fillId="0" borderId="70" xfId="69" applyFont="1" applyBorder="1">
      <alignment vertical="center"/>
      <protection/>
    </xf>
    <xf numFmtId="0" fontId="109" fillId="0" borderId="45" xfId="69" applyFont="1" applyBorder="1">
      <alignment vertical="center"/>
      <protection/>
    </xf>
    <xf numFmtId="0" fontId="109" fillId="0" borderId="60" xfId="69" applyFont="1" applyBorder="1">
      <alignment vertical="center"/>
      <protection/>
    </xf>
    <xf numFmtId="0" fontId="109" fillId="0" borderId="61" xfId="69" applyFont="1" applyBorder="1">
      <alignment vertical="center"/>
      <protection/>
    </xf>
    <xf numFmtId="0" fontId="109" fillId="0" borderId="141" xfId="69" applyFont="1" applyBorder="1">
      <alignment vertical="center"/>
      <protection/>
    </xf>
    <xf numFmtId="0" fontId="109" fillId="0" borderId="142" xfId="69" applyFont="1" applyBorder="1">
      <alignment vertical="center"/>
      <protection/>
    </xf>
    <xf numFmtId="0" fontId="109" fillId="0" borderId="143" xfId="69" applyFont="1" applyBorder="1">
      <alignment vertical="center"/>
      <protection/>
    </xf>
    <xf numFmtId="0" fontId="109" fillId="0" borderId="144" xfId="69" applyFont="1" applyBorder="1">
      <alignment vertical="center"/>
      <protection/>
    </xf>
    <xf numFmtId="0" fontId="109" fillId="0" borderId="145" xfId="69" applyFont="1" applyBorder="1">
      <alignment vertical="center"/>
      <protection/>
    </xf>
    <xf numFmtId="0" fontId="109" fillId="0" borderId="146" xfId="69" applyFont="1" applyBorder="1">
      <alignment vertical="center"/>
      <protection/>
    </xf>
    <xf numFmtId="0" fontId="8" fillId="0" borderId="75" xfId="0" applyFont="1" applyFill="1" applyBorder="1" applyAlignment="1" applyProtection="1">
      <alignment horizontal="center" vertical="center"/>
      <protection locked="0"/>
    </xf>
    <xf numFmtId="0" fontId="47" fillId="0" borderId="133" xfId="0" applyFont="1" applyFill="1" applyBorder="1" applyAlignment="1">
      <alignment vertical="center"/>
    </xf>
    <xf numFmtId="0" fontId="47" fillId="0" borderId="134" xfId="0" applyFont="1" applyFill="1" applyBorder="1" applyAlignment="1">
      <alignment vertical="center"/>
    </xf>
    <xf numFmtId="0" fontId="47" fillId="0" borderId="135" xfId="0" applyFont="1" applyFill="1" applyBorder="1" applyAlignment="1">
      <alignment vertical="center"/>
    </xf>
    <xf numFmtId="0" fontId="47" fillId="0" borderId="136" xfId="0" applyFont="1" applyFill="1" applyBorder="1" applyAlignment="1">
      <alignment vertical="center"/>
    </xf>
    <xf numFmtId="0" fontId="47" fillId="0" borderId="0" xfId="0" applyFont="1" applyFill="1" applyBorder="1" applyAlignment="1">
      <alignment vertical="center"/>
    </xf>
    <xf numFmtId="0" fontId="47" fillId="0" borderId="137" xfId="0" applyFont="1" applyFill="1" applyBorder="1" applyAlignment="1">
      <alignment vertical="center"/>
    </xf>
    <xf numFmtId="0" fontId="47" fillId="0" borderId="138" xfId="0" applyFont="1" applyFill="1" applyBorder="1" applyAlignment="1">
      <alignment vertical="center"/>
    </xf>
    <xf numFmtId="0" fontId="47" fillId="0" borderId="139" xfId="0" applyFont="1" applyFill="1" applyBorder="1" applyAlignment="1">
      <alignment vertical="center"/>
    </xf>
    <xf numFmtId="0" fontId="47" fillId="0" borderId="140" xfId="0" applyFont="1" applyFill="1" applyBorder="1" applyAlignment="1">
      <alignment vertical="center"/>
    </xf>
    <xf numFmtId="0" fontId="8" fillId="0" borderId="75" xfId="0" applyFont="1" applyFill="1" applyBorder="1" applyAlignment="1" applyProtection="1">
      <alignment vertical="top" wrapText="1"/>
      <protection locked="0"/>
    </xf>
    <xf numFmtId="0" fontId="8" fillId="0" borderId="75" xfId="0" applyFont="1" applyFill="1" applyBorder="1" applyAlignment="1" applyProtection="1">
      <alignment vertical="top"/>
      <protection locked="0"/>
    </xf>
    <xf numFmtId="0" fontId="109" fillId="0" borderId="78" xfId="69" applyFont="1" applyBorder="1" applyAlignment="1">
      <alignment vertical="center"/>
      <protection/>
    </xf>
    <xf numFmtId="0" fontId="109" fillId="0" borderId="70" xfId="69" applyFont="1" applyBorder="1" applyAlignment="1">
      <alignment vertical="center"/>
      <protection/>
    </xf>
    <xf numFmtId="190" fontId="118" fillId="40" borderId="78" xfId="69" applyNumberFormat="1" applyFont="1" applyFill="1" applyBorder="1" applyAlignment="1" applyProtection="1">
      <alignment horizontal="center" vertical="center"/>
      <protection locked="0"/>
    </xf>
    <xf numFmtId="190" fontId="118" fillId="40" borderId="70" xfId="69" applyNumberFormat="1" applyFont="1" applyFill="1" applyBorder="1" applyAlignment="1" applyProtection="1">
      <alignment horizontal="center" vertical="center"/>
      <protection locked="0"/>
    </xf>
    <xf numFmtId="0" fontId="8" fillId="0" borderId="75" xfId="0" applyFont="1" applyFill="1" applyBorder="1" applyAlignment="1">
      <alignment horizontal="center" vertical="center"/>
    </xf>
    <xf numFmtId="0" fontId="109" fillId="0" borderId="75" xfId="69" applyFont="1" applyBorder="1" applyAlignment="1" applyProtection="1">
      <alignment horizontal="center" vertical="center" shrinkToFit="1"/>
      <protection locked="0"/>
    </xf>
    <xf numFmtId="0" fontId="109" fillId="40" borderId="78" xfId="69" applyFont="1" applyFill="1" applyBorder="1" applyAlignment="1" applyProtection="1">
      <alignment horizontal="center" vertical="center"/>
      <protection locked="0"/>
    </xf>
    <xf numFmtId="0" fontId="109" fillId="40" borderId="70" xfId="69" applyFont="1" applyFill="1" applyBorder="1" applyAlignment="1" applyProtection="1">
      <alignment horizontal="center" vertical="center"/>
      <protection locked="0"/>
    </xf>
    <xf numFmtId="0" fontId="109" fillId="0" borderId="78" xfId="69" applyFont="1" applyBorder="1" applyAlignment="1" applyProtection="1">
      <alignment horizontal="center" vertical="center" shrinkToFit="1"/>
      <protection locked="0"/>
    </xf>
    <xf numFmtId="0" fontId="109" fillId="0" borderId="70" xfId="69" applyFont="1" applyBorder="1" applyAlignment="1" applyProtection="1">
      <alignment horizontal="center" vertical="center" shrinkToFit="1"/>
      <protection locked="0"/>
    </xf>
    <xf numFmtId="0" fontId="8" fillId="40" borderId="75" xfId="0" applyFont="1" applyFill="1" applyBorder="1" applyAlignment="1" applyProtection="1">
      <alignment horizontal="center" vertical="center"/>
      <protection locked="0"/>
    </xf>
    <xf numFmtId="190" fontId="118" fillId="30" borderId="78" xfId="69" applyNumberFormat="1" applyFont="1" applyFill="1" applyBorder="1" applyAlignment="1">
      <alignment horizontal="center" vertical="center"/>
      <protection/>
    </xf>
    <xf numFmtId="190" fontId="118" fillId="30" borderId="70" xfId="69" applyNumberFormat="1" applyFont="1" applyFill="1" applyBorder="1" applyAlignment="1">
      <alignment horizontal="center" vertical="center"/>
      <protection/>
    </xf>
    <xf numFmtId="190" fontId="118" fillId="30" borderId="78" xfId="70" applyNumberFormat="1" applyFont="1" applyFill="1" applyBorder="1" applyAlignment="1">
      <alignment horizontal="center" vertical="center"/>
      <protection/>
    </xf>
    <xf numFmtId="190" fontId="118" fillId="30" borderId="70" xfId="70" applyNumberFormat="1" applyFont="1" applyFill="1" applyBorder="1" applyAlignment="1">
      <alignment horizontal="center" vertical="center"/>
      <protection/>
    </xf>
    <xf numFmtId="0" fontId="0" fillId="0" borderId="75" xfId="0" applyFill="1" applyBorder="1" applyAlignment="1">
      <alignment vertical="top"/>
    </xf>
    <xf numFmtId="0" fontId="15" fillId="0" borderId="45" xfId="68" applyBorder="1" applyAlignment="1">
      <alignment horizontal="center" vertical="center" wrapText="1"/>
      <protection/>
    </xf>
    <xf numFmtId="0" fontId="15" fillId="0" borderId="60" xfId="68" applyBorder="1" applyAlignment="1">
      <alignment horizontal="center" vertical="center" wrapText="1"/>
      <protection/>
    </xf>
    <xf numFmtId="0" fontId="15" fillId="0" borderId="61" xfId="68" applyBorder="1" applyAlignment="1">
      <alignment horizontal="center" vertical="center" wrapText="1"/>
      <protection/>
    </xf>
    <xf numFmtId="0" fontId="15" fillId="0" borderId="62" xfId="68" applyBorder="1" applyAlignment="1">
      <alignment horizontal="center" vertical="center" wrapText="1"/>
      <protection/>
    </xf>
    <xf numFmtId="0" fontId="15" fillId="0" borderId="63" xfId="68" applyBorder="1" applyAlignment="1">
      <alignment horizontal="center" vertical="center" wrapText="1"/>
      <protection/>
    </xf>
    <xf numFmtId="0" fontId="15" fillId="0" borderId="64" xfId="68" applyBorder="1" applyAlignment="1">
      <alignment horizontal="center" vertical="center" wrapText="1"/>
      <protection/>
    </xf>
    <xf numFmtId="0" fontId="23" fillId="0" borderId="0" xfId="68" applyFont="1" applyAlignment="1">
      <alignment horizontal="center" vertical="center"/>
      <protection/>
    </xf>
    <xf numFmtId="0" fontId="15" fillId="0" borderId="0" xfId="68" applyAlignment="1">
      <alignment horizontal="center" vertical="center"/>
      <protection/>
    </xf>
    <xf numFmtId="0" fontId="41" fillId="0" borderId="0" xfId="68" applyFont="1" applyAlignment="1">
      <alignment horizontal="left" wrapText="1" readingOrder="1"/>
      <protection/>
    </xf>
    <xf numFmtId="0" fontId="41" fillId="0" borderId="0" xfId="68" applyFont="1" applyAlignment="1">
      <alignment horizontal="center" vertical="center" wrapText="1" readingOrder="1"/>
      <protection/>
    </xf>
    <xf numFmtId="0" fontId="41" fillId="0" borderId="75" xfId="68" applyFont="1" applyBorder="1" applyAlignment="1">
      <alignment horizontal="left" wrapText="1" readingOrder="1"/>
      <protection/>
    </xf>
    <xf numFmtId="0" fontId="15" fillId="0" borderId="110" xfId="68" applyBorder="1" applyAlignment="1">
      <alignment horizontal="center" vertical="center"/>
      <protection/>
    </xf>
    <xf numFmtId="0" fontId="15" fillId="0" borderId="0" xfId="68">
      <alignment vertical="center"/>
      <protection/>
    </xf>
    <xf numFmtId="0" fontId="33" fillId="0" borderId="0" xfId="68" applyFont="1" applyAlignment="1">
      <alignment horizontal="left" vertical="top" wrapText="1" readingOrder="1"/>
      <protection/>
    </xf>
    <xf numFmtId="0" fontId="33" fillId="0" borderId="45" xfId="68" applyFont="1" applyBorder="1" applyAlignment="1" applyProtection="1">
      <alignment horizontal="center" vertical="center" shrinkToFit="1" readingOrder="1"/>
      <protection locked="0"/>
    </xf>
    <xf numFmtId="0" fontId="33" fillId="0" borderId="61" xfId="68" applyFont="1" applyBorder="1" applyAlignment="1" applyProtection="1">
      <alignment horizontal="center" vertical="center" shrinkToFit="1" readingOrder="1"/>
      <protection locked="0"/>
    </xf>
    <xf numFmtId="176" fontId="4" fillId="0" borderId="78" xfId="74" applyNumberFormat="1" applyFont="1" applyBorder="1" applyAlignment="1">
      <alignment horizontal="center" vertical="center"/>
      <protection/>
    </xf>
    <xf numFmtId="176" fontId="4" fillId="0" borderId="70" xfId="74" applyNumberFormat="1" applyFont="1" applyBorder="1" applyAlignment="1">
      <alignment horizontal="center" vertical="center"/>
      <protection/>
    </xf>
    <xf numFmtId="0" fontId="33" fillId="0" borderId="75" xfId="68" applyFont="1" applyBorder="1" applyAlignment="1">
      <alignment horizontal="left" vertical="top" wrapText="1" readingOrder="1"/>
      <protection/>
    </xf>
    <xf numFmtId="0" fontId="33" fillId="0" borderId="0" xfId="68" applyFont="1" applyAlignment="1">
      <alignment horizontal="left" wrapText="1" readingOrder="1"/>
      <protection/>
    </xf>
    <xf numFmtId="0" fontId="33" fillId="0" borderId="75" xfId="68" applyFont="1" applyBorder="1" applyAlignment="1">
      <alignment horizontal="left" wrapText="1" readingOrder="1"/>
      <protection/>
    </xf>
    <xf numFmtId="0" fontId="15" fillId="0" borderId="78" xfId="68" applyBorder="1" applyAlignment="1">
      <alignment horizontal="center" vertical="center"/>
      <protection/>
    </xf>
    <xf numFmtId="0" fontId="15" fillId="0" borderId="27" xfId="68" applyBorder="1" applyAlignment="1">
      <alignment horizontal="center" vertical="center"/>
      <protection/>
    </xf>
    <xf numFmtId="0" fontId="15" fillId="0" borderId="70" xfId="68" applyBorder="1" applyAlignment="1">
      <alignment horizontal="center" vertical="center"/>
      <protection/>
    </xf>
    <xf numFmtId="0" fontId="15" fillId="0" borderId="75" xfId="68" applyBorder="1" applyAlignment="1">
      <alignment horizontal="center" vertical="center" wrapText="1"/>
      <protection/>
    </xf>
    <xf numFmtId="0" fontId="15" fillId="0" borderId="75" xfId="68" applyBorder="1" applyAlignment="1">
      <alignment horizontal="center" vertical="center"/>
      <protection/>
    </xf>
    <xf numFmtId="38" fontId="0" fillId="0" borderId="11" xfId="53" applyFont="1" applyBorder="1" applyAlignment="1">
      <alignment horizontal="distributed"/>
    </xf>
    <xf numFmtId="38" fontId="0" fillId="0" borderId="147" xfId="53" applyFont="1" applyBorder="1" applyAlignment="1">
      <alignment horizontal="distributed"/>
    </xf>
    <xf numFmtId="38" fontId="0" fillId="0" borderId="148" xfId="53" applyFont="1" applyBorder="1" applyAlignment="1">
      <alignment horizontal="distributed"/>
    </xf>
    <xf numFmtId="38" fontId="0" fillId="0" borderId="60" xfId="53" applyFont="1" applyBorder="1" applyAlignment="1">
      <alignment horizontal="distributed"/>
    </xf>
    <xf numFmtId="38" fontId="0" fillId="0" borderId="10" xfId="53" applyFont="1" applyBorder="1" applyAlignment="1">
      <alignment horizontal="distributed"/>
    </xf>
    <xf numFmtId="38" fontId="0" fillId="0" borderId="37" xfId="53" applyFont="1" applyBorder="1" applyAlignment="1">
      <alignment horizontal="distributed"/>
    </xf>
    <xf numFmtId="38" fontId="0" fillId="0" borderId="45" xfId="53" applyFont="1" applyBorder="1" applyAlignment="1">
      <alignment horizontal="distributed"/>
    </xf>
    <xf numFmtId="38" fontId="0" fillId="34" borderId="58" xfId="53" applyFont="1" applyFill="1" applyBorder="1" applyAlignment="1">
      <alignment horizontal="distributed"/>
    </xf>
    <xf numFmtId="38" fontId="0" fillId="34" borderId="149" xfId="53" applyFont="1" applyFill="1" applyBorder="1" applyAlignment="1">
      <alignment horizontal="distributed"/>
    </xf>
    <xf numFmtId="38" fontId="0" fillId="0" borderId="150" xfId="53" applyFont="1" applyBorder="1" applyAlignment="1">
      <alignment horizontal="distributed"/>
    </xf>
    <xf numFmtId="38" fontId="0" fillId="0" borderId="48" xfId="53" applyFont="1" applyBorder="1" applyAlignment="1">
      <alignment horizontal="distributed"/>
    </xf>
    <xf numFmtId="38" fontId="0" fillId="0" borderId="78" xfId="53" applyFont="1" applyBorder="1" applyAlignment="1">
      <alignment horizontal="distributed"/>
    </xf>
    <xf numFmtId="38" fontId="0" fillId="0" borderId="27" xfId="53" applyFont="1" applyBorder="1" applyAlignment="1">
      <alignment horizontal="distributed"/>
    </xf>
    <xf numFmtId="38" fontId="0" fillId="0" borderId="78" xfId="53" applyFont="1" applyBorder="1" applyAlignment="1">
      <alignment horizontal="distributed" vertical="center"/>
    </xf>
    <xf numFmtId="38" fontId="0" fillId="0" borderId="27" xfId="53" applyFont="1" applyBorder="1" applyAlignment="1">
      <alignment horizontal="distributed" vertical="center"/>
    </xf>
    <xf numFmtId="38" fontId="0" fillId="0" borderId="41" xfId="53" applyFont="1" applyBorder="1" applyAlignment="1">
      <alignment horizontal="distributed"/>
    </xf>
    <xf numFmtId="38" fontId="0" fillId="0" borderId="151" xfId="53" applyFont="1" applyBorder="1" applyAlignment="1">
      <alignment horizontal="distributed"/>
    </xf>
    <xf numFmtId="38" fontId="0" fillId="0" borderId="62" xfId="53" applyFont="1" applyBorder="1" applyAlignment="1">
      <alignment horizontal="distributed"/>
    </xf>
    <xf numFmtId="38" fontId="0" fillId="0" borderId="63" xfId="53" applyFont="1" applyBorder="1" applyAlignment="1">
      <alignment horizontal="distributed"/>
    </xf>
    <xf numFmtId="38" fontId="0" fillId="0" borderId="29" xfId="53" applyFont="1" applyBorder="1" applyAlignment="1">
      <alignment horizontal="distributed"/>
    </xf>
    <xf numFmtId="38" fontId="0" fillId="0" borderId="14" xfId="53" applyFont="1" applyBorder="1" applyAlignment="1">
      <alignment horizontal="distributed"/>
    </xf>
    <xf numFmtId="38" fontId="0" fillId="0" borderId="100" xfId="53" applyFont="1" applyBorder="1" applyAlignment="1">
      <alignment horizontal="distributed"/>
    </xf>
    <xf numFmtId="38" fontId="0" fillId="0" borderId="88" xfId="53" applyFont="1" applyBorder="1" applyAlignment="1">
      <alignment horizontal="distributed"/>
    </xf>
    <xf numFmtId="183" fontId="15" fillId="0" borderId="11" xfId="51" applyNumberFormat="1" applyFont="1" applyFill="1" applyBorder="1" applyAlignment="1" applyProtection="1">
      <alignment horizontal="center"/>
      <protection locked="0"/>
    </xf>
    <xf numFmtId="183" fontId="15" fillId="0" borderId="12" xfId="51" applyNumberFormat="1" applyFont="1" applyFill="1" applyBorder="1" applyAlignment="1" applyProtection="1">
      <alignment horizontal="center"/>
      <protection locked="0"/>
    </xf>
    <xf numFmtId="49" fontId="15" fillId="0" borderId="11" xfId="51" applyNumberFormat="1" applyFont="1" applyFill="1" applyBorder="1" applyAlignment="1" applyProtection="1">
      <alignment horizontal="center"/>
      <protection locked="0"/>
    </xf>
    <xf numFmtId="49" fontId="15" fillId="0" borderId="12" xfId="51" applyNumberFormat="1" applyFont="1" applyFill="1" applyBorder="1" applyAlignment="1" applyProtection="1">
      <alignment horizontal="center"/>
      <protection locked="0"/>
    </xf>
    <xf numFmtId="49" fontId="15" fillId="0" borderId="147" xfId="51" applyNumberFormat="1" applyFont="1" applyFill="1" applyBorder="1" applyAlignment="1" applyProtection="1">
      <alignment horizontal="center"/>
      <protection locked="0"/>
    </xf>
    <xf numFmtId="196" fontId="51" fillId="38" borderId="78" xfId="54" applyNumberFormat="1" applyFont="1" applyFill="1" applyBorder="1" applyAlignment="1">
      <alignment horizontal="center" shrinkToFit="1"/>
    </xf>
    <xf numFmtId="196" fontId="51" fillId="38" borderId="70" xfId="54" applyNumberFormat="1" applyFont="1" applyFill="1" applyBorder="1" applyAlignment="1">
      <alignment horizontal="center" shrinkToFit="1"/>
    </xf>
    <xf numFmtId="177" fontId="51" fillId="38" borderId="78" xfId="54" applyNumberFormat="1" applyFont="1" applyFill="1" applyBorder="1" applyAlignment="1">
      <alignment horizontal="center" shrinkToFit="1"/>
    </xf>
    <xf numFmtId="177" fontId="51" fillId="38" borderId="70" xfId="54" applyNumberFormat="1" applyFont="1" applyFill="1" applyBorder="1" applyAlignment="1">
      <alignment horizontal="center" shrinkToFit="1"/>
    </xf>
    <xf numFmtId="177" fontId="51" fillId="40" borderId="78" xfId="73" applyNumberFormat="1" applyFont="1" applyFill="1" applyBorder="1" applyAlignment="1" applyProtection="1">
      <alignment horizontal="center" shrinkToFit="1"/>
      <protection locked="0"/>
    </xf>
    <xf numFmtId="177" fontId="51" fillId="40" borderId="70" xfId="73" applyNumberFormat="1" applyFont="1" applyFill="1" applyBorder="1" applyAlignment="1" applyProtection="1">
      <alignment horizontal="center" shrinkToFit="1"/>
      <protection locked="0"/>
    </xf>
    <xf numFmtId="0" fontId="53" fillId="0" borderId="0" xfId="73" applyFont="1" applyAlignment="1">
      <alignment horizontal="center" vertical="center"/>
      <protection/>
    </xf>
    <xf numFmtId="0" fontId="14" fillId="0" borderId="78" xfId="68" applyFont="1" applyBorder="1" applyAlignment="1">
      <alignment horizontal="center" vertical="center"/>
      <protection/>
    </xf>
    <xf numFmtId="0" fontId="14" fillId="0" borderId="70" xfId="68" applyFont="1" applyBorder="1" applyAlignment="1">
      <alignment horizontal="center" vertical="center"/>
      <protection/>
    </xf>
    <xf numFmtId="0" fontId="14" fillId="43" borderId="11" xfId="68" applyFont="1" applyFill="1" applyBorder="1" applyAlignment="1">
      <alignment horizontal="center" vertical="center" shrinkToFit="1"/>
      <protection/>
    </xf>
    <xf numFmtId="0" fontId="14" fillId="43" borderId="152" xfId="68" applyFont="1" applyFill="1" applyBorder="1" applyAlignment="1">
      <alignment horizontal="center" vertical="center" shrinkToFit="1"/>
      <protection/>
    </xf>
    <xf numFmtId="0" fontId="14" fillId="43" borderId="101" xfId="68" applyFont="1" applyFill="1" applyBorder="1" applyAlignment="1">
      <alignment horizontal="center" vertical="center" shrinkToFit="1"/>
      <protection/>
    </xf>
    <xf numFmtId="0" fontId="14" fillId="43" borderId="72" xfId="68" applyFont="1" applyFill="1" applyBorder="1" applyAlignment="1">
      <alignment horizontal="center" vertical="center" shrinkToFit="1"/>
      <protection/>
    </xf>
    <xf numFmtId="0" fontId="14" fillId="0" borderId="40" xfId="68" applyFont="1" applyBorder="1" applyAlignment="1">
      <alignment horizontal="center" vertical="center" shrinkToFit="1"/>
      <protection/>
    </xf>
    <xf numFmtId="0" fontId="14" fillId="0" borderId="64" xfId="68" applyFont="1" applyBorder="1" applyAlignment="1">
      <alignment horizontal="center" vertical="center" shrinkToFit="1"/>
      <protection/>
    </xf>
    <xf numFmtId="0" fontId="14" fillId="43" borderId="10" xfId="68" applyFont="1" applyFill="1" applyBorder="1" applyAlignment="1">
      <alignment horizontal="center" vertical="center" shrinkToFit="1"/>
      <protection/>
    </xf>
    <xf numFmtId="0" fontId="14" fillId="43" borderId="66" xfId="68" applyFont="1" applyFill="1" applyBorder="1" applyAlignment="1">
      <alignment horizontal="center" vertical="center" shrinkToFit="1"/>
      <protection/>
    </xf>
    <xf numFmtId="190" fontId="51" fillId="40" borderId="78" xfId="73" applyNumberFormat="1" applyFont="1" applyFill="1" applyBorder="1" applyAlignment="1" applyProtection="1">
      <alignment horizontal="center" shrinkToFit="1"/>
      <protection locked="0"/>
    </xf>
    <xf numFmtId="190" fontId="51" fillId="40" borderId="70" xfId="73" applyNumberFormat="1" applyFont="1" applyFill="1" applyBorder="1" applyAlignment="1" applyProtection="1">
      <alignment horizontal="center" shrinkToFit="1"/>
      <protection locked="0"/>
    </xf>
    <xf numFmtId="0" fontId="6" fillId="0" borderId="0" xfId="73" applyFont="1" applyAlignment="1" applyProtection="1">
      <alignment horizontal="center" vertical="center"/>
      <protection locked="0"/>
    </xf>
    <xf numFmtId="182" fontId="6" fillId="0" borderId="0" xfId="54" applyNumberFormat="1" applyFont="1" applyFill="1" applyBorder="1" applyAlignment="1">
      <alignment horizontal="right"/>
    </xf>
    <xf numFmtId="0" fontId="14" fillId="0" borderId="45" xfId="68" applyFont="1" applyBorder="1" applyAlignment="1">
      <alignment horizontal="center" vertical="center" shrinkToFit="1"/>
      <protection/>
    </xf>
    <xf numFmtId="0" fontId="14" fillId="0" borderId="61" xfId="68" applyFont="1" applyBorder="1" applyAlignment="1">
      <alignment horizontal="center" vertical="center" shrinkToFit="1"/>
      <protection/>
    </xf>
    <xf numFmtId="0" fontId="14" fillId="0" borderId="62" xfId="68" applyFont="1" applyBorder="1" applyAlignment="1">
      <alignment horizontal="center" vertical="center"/>
      <protection/>
    </xf>
    <xf numFmtId="0" fontId="14" fillId="0" borderId="64" xfId="68" applyFont="1" applyBorder="1" applyAlignment="1">
      <alignment horizontal="center" vertical="center"/>
      <protection/>
    </xf>
    <xf numFmtId="0" fontId="14" fillId="0" borderId="62" xfId="68" applyFont="1" applyBorder="1" applyAlignment="1">
      <alignment horizontal="center" vertical="center" shrinkToFit="1"/>
      <protection/>
    </xf>
    <xf numFmtId="0" fontId="7" fillId="0" borderId="44" xfId="73" applyFont="1" applyBorder="1" applyAlignment="1" applyProtection="1">
      <alignment horizontal="center" vertical="center"/>
      <protection locked="0"/>
    </xf>
    <xf numFmtId="0" fontId="7" fillId="0" borderId="53" xfId="73" applyFont="1" applyBorder="1" applyAlignment="1" applyProtection="1">
      <alignment horizontal="center" vertical="center"/>
      <protection locked="0"/>
    </xf>
    <xf numFmtId="0" fontId="23" fillId="0" borderId="0" xfId="73" applyFont="1" applyAlignment="1">
      <alignment horizontal="center" vertical="center"/>
      <protection/>
    </xf>
    <xf numFmtId="0" fontId="6" fillId="0" borderId="61" xfId="73" applyFont="1" applyBorder="1" applyAlignment="1" applyProtection="1">
      <alignment horizontal="left" vertical="top" wrapText="1"/>
      <protection locked="0"/>
    </xf>
    <xf numFmtId="0" fontId="6" fillId="0" borderId="39" xfId="73" applyFont="1" applyBorder="1" applyAlignment="1" applyProtection="1">
      <alignment horizontal="left" vertical="top"/>
      <protection locked="0"/>
    </xf>
    <xf numFmtId="0" fontId="6" fillId="0" borderId="59" xfId="73" applyFont="1" applyBorder="1" applyAlignment="1" applyProtection="1">
      <alignment horizontal="left" vertical="top"/>
      <protection locked="0"/>
    </xf>
    <xf numFmtId="0" fontId="6" fillId="0" borderId="53" xfId="73" applyFont="1" applyBorder="1" applyAlignment="1" applyProtection="1">
      <alignment horizontal="left" vertical="top"/>
      <protection locked="0"/>
    </xf>
    <xf numFmtId="0" fontId="14" fillId="0" borderId="78" xfId="68" applyFont="1" applyBorder="1" applyAlignment="1">
      <alignment horizontal="center" vertical="center" shrinkToFit="1"/>
      <protection/>
    </xf>
    <xf numFmtId="0" fontId="14" fillId="0" borderId="70" xfId="68" applyFont="1" applyBorder="1" applyAlignment="1">
      <alignment horizontal="center" vertical="center" shrinkToFit="1"/>
      <protection/>
    </xf>
    <xf numFmtId="0" fontId="14" fillId="0" borderId="0" xfId="73" applyFont="1" applyAlignment="1">
      <alignment vertical="top" wrapText="1"/>
      <protection/>
    </xf>
    <xf numFmtId="0" fontId="14" fillId="0" borderId="0" xfId="68" applyFont="1" applyAlignment="1">
      <alignment vertical="top" wrapText="1"/>
      <protection/>
    </xf>
    <xf numFmtId="0" fontId="51" fillId="37" borderId="78" xfId="73" applyFont="1" applyFill="1" applyBorder="1" applyAlignment="1" applyProtection="1">
      <alignment horizontal="center" vertical="center" shrinkToFit="1"/>
      <protection locked="0"/>
    </xf>
    <xf numFmtId="0" fontId="51" fillId="37" borderId="70" xfId="73" applyFont="1" applyFill="1" applyBorder="1" applyAlignment="1" applyProtection="1">
      <alignment horizontal="center" vertical="center" shrinkToFit="1"/>
      <protection locked="0"/>
    </xf>
    <xf numFmtId="0" fontId="14" fillId="0" borderId="0" xfId="0" applyFont="1" applyAlignment="1">
      <alignment horizontal="center"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標準 4" xfId="69"/>
    <cellStyle name="標準 5" xfId="70"/>
    <cellStyle name="標準_03_委員会資料_3rd_No.41_集計様式" xfId="71"/>
    <cellStyle name="標準_７ 資金繰り実績・予定表" xfId="72"/>
    <cellStyle name="標準_計画書・収支計画(事例企業)" xfId="73"/>
    <cellStyle name="標準_計画書・収支計画２（事例企業）"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17</xdr:row>
      <xdr:rowOff>142875</xdr:rowOff>
    </xdr:from>
    <xdr:to>
      <xdr:col>43</xdr:col>
      <xdr:colOff>142875</xdr:colOff>
      <xdr:row>29</xdr:row>
      <xdr:rowOff>142875</xdr:rowOff>
    </xdr:to>
    <xdr:sp>
      <xdr:nvSpPr>
        <xdr:cNvPr id="1" name="正方形/長方形 7"/>
        <xdr:cNvSpPr>
          <a:spLocks/>
        </xdr:cNvSpPr>
      </xdr:nvSpPr>
      <xdr:spPr>
        <a:xfrm>
          <a:off x="285750" y="2943225"/>
          <a:ext cx="6038850" cy="3019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17</xdr:row>
      <xdr:rowOff>0</xdr:rowOff>
    </xdr:from>
    <xdr:to>
      <xdr:col>11</xdr:col>
      <xdr:colOff>9525</xdr:colOff>
      <xdr:row>19</xdr:row>
      <xdr:rowOff>9525</xdr:rowOff>
    </xdr:to>
    <xdr:sp>
      <xdr:nvSpPr>
        <xdr:cNvPr id="2" name="正方形/長方形 8"/>
        <xdr:cNvSpPr>
          <a:spLocks/>
        </xdr:cNvSpPr>
      </xdr:nvSpPr>
      <xdr:spPr>
        <a:xfrm>
          <a:off x="485775" y="2800350"/>
          <a:ext cx="1133475" cy="390525"/>
        </a:xfrm>
        <a:prstGeom prst="rect">
          <a:avLst/>
        </a:prstGeom>
        <a:solidFill>
          <a:srgbClr val="FFFFFF"/>
        </a:solidFill>
        <a:ln w="9525" cmpd="sng">
          <a:noFill/>
        </a:ln>
      </xdr:spPr>
      <xdr:txBody>
        <a:bodyPr vertOverflow="clip" wrap="square" lIns="18288" tIns="0" rIns="0" bIns="0" anchor="ctr"/>
        <a:p>
          <a:pPr algn="ctr">
            <a:defRPr/>
          </a:pPr>
          <a:r>
            <a:rPr lang="en-US" cap="none" sz="1600" b="0" i="0" u="none" baseline="0">
              <a:solidFill>
                <a:srgbClr val="000000"/>
              </a:solidFill>
              <a:latin typeface="ＭＳ Ｐゴシック"/>
              <a:ea typeface="ＭＳ Ｐゴシック"/>
              <a:cs typeface="ＭＳ Ｐゴシック"/>
            </a:rPr>
            <a:t>目　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41</xdr:row>
      <xdr:rowOff>57150</xdr:rowOff>
    </xdr:from>
    <xdr:to>
      <xdr:col>8</xdr:col>
      <xdr:colOff>609600</xdr:colOff>
      <xdr:row>42</xdr:row>
      <xdr:rowOff>0</xdr:rowOff>
    </xdr:to>
    <xdr:sp>
      <xdr:nvSpPr>
        <xdr:cNvPr id="1" name="Text Box 6"/>
        <xdr:cNvSpPr txBox="1">
          <a:spLocks noChangeArrowheads="1"/>
        </xdr:cNvSpPr>
      </xdr:nvSpPr>
      <xdr:spPr>
        <a:xfrm>
          <a:off x="1495425" y="6305550"/>
          <a:ext cx="3990975" cy="104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過去３期の財務推移</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10</xdr:col>
      <xdr:colOff>9525</xdr:colOff>
      <xdr:row>2</xdr:row>
      <xdr:rowOff>0</xdr:rowOff>
    </xdr:to>
    <xdr:sp>
      <xdr:nvSpPr>
        <xdr:cNvPr id="1" name="Text Box 2"/>
        <xdr:cNvSpPr txBox="1">
          <a:spLocks noChangeArrowheads="1"/>
        </xdr:cNvSpPr>
      </xdr:nvSpPr>
      <xdr:spPr>
        <a:xfrm>
          <a:off x="3867150" y="200025"/>
          <a:ext cx="2867025" cy="200025"/>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売上計画</a:t>
          </a:r>
        </a:p>
      </xdr:txBody>
    </xdr:sp>
    <xdr:clientData/>
  </xdr:twoCellAnchor>
  <xdr:twoCellAnchor>
    <xdr:from>
      <xdr:col>1</xdr:col>
      <xdr:colOff>342900</xdr:colOff>
      <xdr:row>2</xdr:row>
      <xdr:rowOff>200025</xdr:rowOff>
    </xdr:from>
    <xdr:to>
      <xdr:col>14</xdr:col>
      <xdr:colOff>590550</xdr:colOff>
      <xdr:row>10</xdr:row>
      <xdr:rowOff>0</xdr:rowOff>
    </xdr:to>
    <xdr:sp>
      <xdr:nvSpPr>
        <xdr:cNvPr id="2" name="正方形/長方形 2"/>
        <xdr:cNvSpPr>
          <a:spLocks/>
        </xdr:cNvSpPr>
      </xdr:nvSpPr>
      <xdr:spPr>
        <a:xfrm>
          <a:off x="638175" y="600075"/>
          <a:ext cx="9286875" cy="1400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売上高改善のための具体策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9525</xdr:rowOff>
    </xdr:from>
    <xdr:to>
      <xdr:col>15</xdr:col>
      <xdr:colOff>76200</xdr:colOff>
      <xdr:row>2</xdr:row>
      <xdr:rowOff>200025</xdr:rowOff>
    </xdr:to>
    <xdr:sp>
      <xdr:nvSpPr>
        <xdr:cNvPr id="1" name="Text Box 2"/>
        <xdr:cNvSpPr txBox="1">
          <a:spLocks noChangeArrowheads="1"/>
        </xdr:cNvSpPr>
      </xdr:nvSpPr>
      <xdr:spPr>
        <a:xfrm>
          <a:off x="2524125" y="209550"/>
          <a:ext cx="6791325" cy="390525"/>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変動費計画</a:t>
          </a:r>
        </a:p>
      </xdr:txBody>
    </xdr:sp>
    <xdr:clientData/>
  </xdr:twoCellAnchor>
  <xdr:twoCellAnchor>
    <xdr:from>
      <xdr:col>2</xdr:col>
      <xdr:colOff>0</xdr:colOff>
      <xdr:row>4</xdr:row>
      <xdr:rowOff>0</xdr:rowOff>
    </xdr:from>
    <xdr:to>
      <xdr:col>16</xdr:col>
      <xdr:colOff>561975</xdr:colOff>
      <xdr:row>24</xdr:row>
      <xdr:rowOff>9525</xdr:rowOff>
    </xdr:to>
    <xdr:sp>
      <xdr:nvSpPr>
        <xdr:cNvPr id="2" name="正方形/長方形 2"/>
        <xdr:cNvSpPr>
          <a:spLocks/>
        </xdr:cNvSpPr>
      </xdr:nvSpPr>
      <xdr:spPr>
        <a:xfrm>
          <a:off x="704850" y="800100"/>
          <a:ext cx="9915525" cy="401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変動費改善のための具体策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①商品仕入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②材料費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③外注加工費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④荷造運搬費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⑤その他</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714375</xdr:colOff>
      <xdr:row>0</xdr:row>
      <xdr:rowOff>200025</xdr:rowOff>
    </xdr:from>
    <xdr:to>
      <xdr:col>9</xdr:col>
      <xdr:colOff>714375</xdr:colOff>
      <xdr:row>3</xdr:row>
      <xdr:rowOff>0</xdr:rowOff>
    </xdr:to>
    <xdr:sp>
      <xdr:nvSpPr>
        <xdr:cNvPr id="1" name="Text Box 2"/>
        <xdr:cNvSpPr txBox="1">
          <a:spLocks noChangeArrowheads="1"/>
        </xdr:cNvSpPr>
      </xdr:nvSpPr>
      <xdr:spPr>
        <a:xfrm>
          <a:off x="3971925" y="200025"/>
          <a:ext cx="2857500" cy="400050"/>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固定費計画</a:t>
          </a:r>
        </a:p>
      </xdr:txBody>
    </xdr:sp>
    <xdr:clientData/>
  </xdr:twoCellAnchor>
  <xdr:twoCellAnchor>
    <xdr:from>
      <xdr:col>1</xdr:col>
      <xdr:colOff>647700</xdr:colOff>
      <xdr:row>3</xdr:row>
      <xdr:rowOff>200025</xdr:rowOff>
    </xdr:from>
    <xdr:to>
      <xdr:col>14</xdr:col>
      <xdr:colOff>590550</xdr:colOff>
      <xdr:row>24</xdr:row>
      <xdr:rowOff>0</xdr:rowOff>
    </xdr:to>
    <xdr:sp>
      <xdr:nvSpPr>
        <xdr:cNvPr id="2" name="正方形/長方形 2"/>
        <xdr:cNvSpPr>
          <a:spLocks/>
        </xdr:cNvSpPr>
      </xdr:nvSpPr>
      <xdr:spPr>
        <a:xfrm>
          <a:off x="942975" y="800100"/>
          <a:ext cx="9086850" cy="4000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固定費改善のための具体策</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①労務費・人件費計画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②その他固定費　</a:t>
          </a:r>
          <a:r>
            <a:rPr lang="en-US" cap="none" sz="12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1</xdr:row>
      <xdr:rowOff>19050</xdr:rowOff>
    </xdr:from>
    <xdr:to>
      <xdr:col>10</xdr:col>
      <xdr:colOff>514350</xdr:colOff>
      <xdr:row>3</xdr:row>
      <xdr:rowOff>9525</xdr:rowOff>
    </xdr:to>
    <xdr:sp>
      <xdr:nvSpPr>
        <xdr:cNvPr id="1" name="Text Box 2"/>
        <xdr:cNvSpPr txBox="1">
          <a:spLocks noChangeArrowheads="1"/>
        </xdr:cNvSpPr>
      </xdr:nvSpPr>
      <xdr:spPr>
        <a:xfrm>
          <a:off x="2362200" y="171450"/>
          <a:ext cx="4057650" cy="295275"/>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組織マネジメント計画</a:t>
          </a:r>
        </a:p>
      </xdr:txBody>
    </xdr:sp>
    <xdr:clientData/>
  </xdr:twoCellAnchor>
  <xdr:twoCellAnchor>
    <xdr:from>
      <xdr:col>0</xdr:col>
      <xdr:colOff>590550</xdr:colOff>
      <xdr:row>5</xdr:row>
      <xdr:rowOff>0</xdr:rowOff>
    </xdr:from>
    <xdr:to>
      <xdr:col>13</xdr:col>
      <xdr:colOff>590550</xdr:colOff>
      <xdr:row>36</xdr:row>
      <xdr:rowOff>85725</xdr:rowOff>
    </xdr:to>
    <xdr:sp>
      <xdr:nvSpPr>
        <xdr:cNvPr id="2" name="正方形/長方形 2"/>
        <xdr:cNvSpPr>
          <a:spLocks/>
        </xdr:cNvSpPr>
      </xdr:nvSpPr>
      <xdr:spPr>
        <a:xfrm>
          <a:off x="590550" y="762000"/>
          <a:ext cx="7677150" cy="48101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（経営組織、管理方法、人事・生産・販売管理、会議計画など）</a:t>
          </a:r>
          <a:r>
            <a:rPr lang="en-US" cap="none" sz="1400" b="0" i="0" u="none" baseline="0">
              <a:solidFill>
                <a:srgbClr val="000000"/>
              </a:solidFill>
            </a:rPr>
            <a:t>
</a:t>
          </a:r>
          <a:r>
            <a:rPr lang="en-US" cap="none" sz="14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514350</xdr:colOff>
      <xdr:row>6</xdr:row>
      <xdr:rowOff>0</xdr:rowOff>
    </xdr:from>
    <xdr:to>
      <xdr:col>16</xdr:col>
      <xdr:colOff>466725</xdr:colOff>
      <xdr:row>6</xdr:row>
      <xdr:rowOff>9525</xdr:rowOff>
    </xdr:to>
    <xdr:sp>
      <xdr:nvSpPr>
        <xdr:cNvPr id="1" name="右矢印 1"/>
        <xdr:cNvSpPr>
          <a:spLocks/>
        </xdr:cNvSpPr>
      </xdr:nvSpPr>
      <xdr:spPr>
        <a:xfrm>
          <a:off x="12534900" y="1143000"/>
          <a:ext cx="2905125" cy="9525"/>
        </a:xfrm>
        <a:prstGeom prst="rightArrow">
          <a:avLst>
            <a:gd name="adj" fmla="val 49643"/>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6</xdr:row>
      <xdr:rowOff>342900</xdr:rowOff>
    </xdr:from>
    <xdr:to>
      <xdr:col>12</xdr:col>
      <xdr:colOff>561975</xdr:colOff>
      <xdr:row>6</xdr:row>
      <xdr:rowOff>342900</xdr:rowOff>
    </xdr:to>
    <xdr:sp>
      <xdr:nvSpPr>
        <xdr:cNvPr id="2" name="右矢印 2"/>
        <xdr:cNvSpPr>
          <a:spLocks/>
        </xdr:cNvSpPr>
      </xdr:nvSpPr>
      <xdr:spPr>
        <a:xfrm>
          <a:off x="12525375" y="1485900"/>
          <a:ext cx="647700" cy="0"/>
        </a:xfrm>
        <a:prstGeom prst="rightArrow">
          <a:avLst>
            <a:gd name="adj" fmla="val 46032"/>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381000</xdr:colOff>
      <xdr:row>7</xdr:row>
      <xdr:rowOff>295275</xdr:rowOff>
    </xdr:from>
    <xdr:to>
      <xdr:col>16</xdr:col>
      <xdr:colOff>466725</xdr:colOff>
      <xdr:row>7</xdr:row>
      <xdr:rowOff>342900</xdr:rowOff>
    </xdr:to>
    <xdr:sp>
      <xdr:nvSpPr>
        <xdr:cNvPr id="3" name="右矢印 3"/>
        <xdr:cNvSpPr>
          <a:spLocks/>
        </xdr:cNvSpPr>
      </xdr:nvSpPr>
      <xdr:spPr>
        <a:xfrm>
          <a:off x="13582650" y="1781175"/>
          <a:ext cx="1857375" cy="47625"/>
        </a:xfrm>
        <a:prstGeom prst="rightArrow">
          <a:avLst>
            <a:gd name="adj" fmla="val 4823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8</xdr:row>
      <xdr:rowOff>285750</xdr:rowOff>
    </xdr:from>
    <xdr:to>
      <xdr:col>16</xdr:col>
      <xdr:colOff>419100</xdr:colOff>
      <xdr:row>8</xdr:row>
      <xdr:rowOff>342900</xdr:rowOff>
    </xdr:to>
    <xdr:sp>
      <xdr:nvSpPr>
        <xdr:cNvPr id="4" name="右矢印 4"/>
        <xdr:cNvSpPr>
          <a:spLocks/>
        </xdr:cNvSpPr>
      </xdr:nvSpPr>
      <xdr:spPr>
        <a:xfrm>
          <a:off x="12468225" y="2114550"/>
          <a:ext cx="2924175" cy="57150"/>
        </a:xfrm>
        <a:prstGeom prst="rightArrow">
          <a:avLst>
            <a:gd name="adj" fmla="val 48745"/>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9</xdr:row>
      <xdr:rowOff>180975</xdr:rowOff>
    </xdr:from>
    <xdr:to>
      <xdr:col>16</xdr:col>
      <xdr:colOff>447675</xdr:colOff>
      <xdr:row>10</xdr:row>
      <xdr:rowOff>9525</xdr:rowOff>
    </xdr:to>
    <xdr:sp>
      <xdr:nvSpPr>
        <xdr:cNvPr id="5" name="右矢印 5"/>
        <xdr:cNvSpPr>
          <a:spLocks/>
        </xdr:cNvSpPr>
      </xdr:nvSpPr>
      <xdr:spPr>
        <a:xfrm>
          <a:off x="12468225" y="2352675"/>
          <a:ext cx="2952750" cy="171450"/>
        </a:xfrm>
        <a:prstGeom prst="rightArrow">
          <a:avLst>
            <a:gd name="adj" fmla="val 48175"/>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10</xdr:row>
      <xdr:rowOff>228600</xdr:rowOff>
    </xdr:from>
    <xdr:to>
      <xdr:col>16</xdr:col>
      <xdr:colOff>447675</xdr:colOff>
      <xdr:row>10</xdr:row>
      <xdr:rowOff>342900</xdr:rowOff>
    </xdr:to>
    <xdr:sp>
      <xdr:nvSpPr>
        <xdr:cNvPr id="6" name="右矢印 6"/>
        <xdr:cNvSpPr>
          <a:spLocks/>
        </xdr:cNvSpPr>
      </xdr:nvSpPr>
      <xdr:spPr>
        <a:xfrm>
          <a:off x="12468225" y="2743200"/>
          <a:ext cx="2952750" cy="114300"/>
        </a:xfrm>
        <a:prstGeom prst="rightArrow">
          <a:avLst>
            <a:gd name="adj" fmla="val 4842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11</xdr:row>
      <xdr:rowOff>295275</xdr:rowOff>
    </xdr:from>
    <xdr:to>
      <xdr:col>11</xdr:col>
      <xdr:colOff>590550</xdr:colOff>
      <xdr:row>11</xdr:row>
      <xdr:rowOff>342900</xdr:rowOff>
    </xdr:to>
    <xdr:sp>
      <xdr:nvSpPr>
        <xdr:cNvPr id="7" name="右矢印 7"/>
        <xdr:cNvSpPr>
          <a:spLocks/>
        </xdr:cNvSpPr>
      </xdr:nvSpPr>
      <xdr:spPr>
        <a:xfrm>
          <a:off x="12468225" y="3152775"/>
          <a:ext cx="142875" cy="47625"/>
        </a:xfrm>
        <a:prstGeom prst="rightArrow">
          <a:avLst>
            <a:gd name="adj" fmla="val 3754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12</xdr:row>
      <xdr:rowOff>171450</xdr:rowOff>
    </xdr:from>
    <xdr:to>
      <xdr:col>12</xdr:col>
      <xdr:colOff>590550</xdr:colOff>
      <xdr:row>12</xdr:row>
      <xdr:rowOff>342900</xdr:rowOff>
    </xdr:to>
    <xdr:sp>
      <xdr:nvSpPr>
        <xdr:cNvPr id="8" name="右矢印 8"/>
        <xdr:cNvSpPr>
          <a:spLocks/>
        </xdr:cNvSpPr>
      </xdr:nvSpPr>
      <xdr:spPr>
        <a:xfrm>
          <a:off x="12611100" y="3371850"/>
          <a:ext cx="590550" cy="171450"/>
        </a:xfrm>
        <a:prstGeom prst="rightArrow">
          <a:avLst>
            <a:gd name="adj" fmla="val 4112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447675</xdr:colOff>
      <xdr:row>13</xdr:row>
      <xdr:rowOff>142875</xdr:rowOff>
    </xdr:from>
    <xdr:to>
      <xdr:col>17</xdr:col>
      <xdr:colOff>228600</xdr:colOff>
      <xdr:row>13</xdr:row>
      <xdr:rowOff>342900</xdr:rowOff>
    </xdr:to>
    <xdr:sp>
      <xdr:nvSpPr>
        <xdr:cNvPr id="9" name="右矢印 9"/>
        <xdr:cNvSpPr>
          <a:spLocks/>
        </xdr:cNvSpPr>
      </xdr:nvSpPr>
      <xdr:spPr>
        <a:xfrm>
          <a:off x="13649325" y="3686175"/>
          <a:ext cx="2143125" cy="200025"/>
        </a:xfrm>
        <a:prstGeom prst="rightArrow">
          <a:avLst>
            <a:gd name="adj" fmla="val 4861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14</xdr:row>
      <xdr:rowOff>114300</xdr:rowOff>
    </xdr:from>
    <xdr:to>
      <xdr:col>12</xdr:col>
      <xdr:colOff>561975</xdr:colOff>
      <xdr:row>15</xdr:row>
      <xdr:rowOff>0</xdr:rowOff>
    </xdr:to>
    <xdr:sp>
      <xdr:nvSpPr>
        <xdr:cNvPr id="10" name="右矢印 10"/>
        <xdr:cNvSpPr>
          <a:spLocks/>
        </xdr:cNvSpPr>
      </xdr:nvSpPr>
      <xdr:spPr>
        <a:xfrm>
          <a:off x="12468225" y="4000500"/>
          <a:ext cx="704850" cy="228600"/>
        </a:xfrm>
        <a:prstGeom prst="rightArrow">
          <a:avLst>
            <a:gd name="adj" fmla="val 42374"/>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447675</xdr:colOff>
      <xdr:row>15</xdr:row>
      <xdr:rowOff>142875</xdr:rowOff>
    </xdr:from>
    <xdr:to>
      <xdr:col>17</xdr:col>
      <xdr:colOff>228600</xdr:colOff>
      <xdr:row>16</xdr:row>
      <xdr:rowOff>19050</xdr:rowOff>
    </xdr:to>
    <xdr:sp>
      <xdr:nvSpPr>
        <xdr:cNvPr id="11" name="右矢印 11"/>
        <xdr:cNvSpPr>
          <a:spLocks/>
        </xdr:cNvSpPr>
      </xdr:nvSpPr>
      <xdr:spPr>
        <a:xfrm>
          <a:off x="13649325" y="4371975"/>
          <a:ext cx="2143125" cy="219075"/>
        </a:xfrm>
        <a:prstGeom prst="rightArrow">
          <a:avLst>
            <a:gd name="adj" fmla="val 47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16</xdr:row>
      <xdr:rowOff>342900</xdr:rowOff>
    </xdr:from>
    <xdr:to>
      <xdr:col>16</xdr:col>
      <xdr:colOff>447675</xdr:colOff>
      <xdr:row>16</xdr:row>
      <xdr:rowOff>342900</xdr:rowOff>
    </xdr:to>
    <xdr:sp>
      <xdr:nvSpPr>
        <xdr:cNvPr id="12" name="右矢印 14"/>
        <xdr:cNvSpPr>
          <a:spLocks/>
        </xdr:cNvSpPr>
      </xdr:nvSpPr>
      <xdr:spPr>
        <a:xfrm>
          <a:off x="12468225" y="4914900"/>
          <a:ext cx="2952750" cy="0"/>
        </a:xfrm>
        <a:prstGeom prst="rightArrow">
          <a:avLst>
            <a:gd name="adj" fmla="val 4919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17</xdr:row>
      <xdr:rowOff>342900</xdr:rowOff>
    </xdr:from>
    <xdr:to>
      <xdr:col>16</xdr:col>
      <xdr:colOff>381000</xdr:colOff>
      <xdr:row>18</xdr:row>
      <xdr:rowOff>19050</xdr:rowOff>
    </xdr:to>
    <xdr:sp>
      <xdr:nvSpPr>
        <xdr:cNvPr id="13" name="右矢印 15"/>
        <xdr:cNvSpPr>
          <a:spLocks/>
        </xdr:cNvSpPr>
      </xdr:nvSpPr>
      <xdr:spPr>
        <a:xfrm>
          <a:off x="12468225" y="5257800"/>
          <a:ext cx="2886075" cy="19050"/>
        </a:xfrm>
        <a:prstGeom prst="rightArrow">
          <a:avLst>
            <a:gd name="adj" fmla="val 49722"/>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18</xdr:row>
      <xdr:rowOff>228600</xdr:rowOff>
    </xdr:from>
    <xdr:to>
      <xdr:col>16</xdr:col>
      <xdr:colOff>447675</xdr:colOff>
      <xdr:row>19</xdr:row>
      <xdr:rowOff>0</xdr:rowOff>
    </xdr:to>
    <xdr:sp>
      <xdr:nvSpPr>
        <xdr:cNvPr id="14" name="右矢印 16"/>
        <xdr:cNvSpPr>
          <a:spLocks/>
        </xdr:cNvSpPr>
      </xdr:nvSpPr>
      <xdr:spPr>
        <a:xfrm>
          <a:off x="12468225" y="5486400"/>
          <a:ext cx="2952750" cy="114300"/>
        </a:xfrm>
        <a:prstGeom prst="rightArrow">
          <a:avLst>
            <a:gd name="adj" fmla="val 48550"/>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381000</xdr:colOff>
      <xdr:row>19</xdr:row>
      <xdr:rowOff>342900</xdr:rowOff>
    </xdr:from>
    <xdr:to>
      <xdr:col>16</xdr:col>
      <xdr:colOff>466725</xdr:colOff>
      <xdr:row>20</xdr:row>
      <xdr:rowOff>9525</xdr:rowOff>
    </xdr:to>
    <xdr:sp>
      <xdr:nvSpPr>
        <xdr:cNvPr id="15" name="右矢印 17"/>
        <xdr:cNvSpPr>
          <a:spLocks/>
        </xdr:cNvSpPr>
      </xdr:nvSpPr>
      <xdr:spPr>
        <a:xfrm>
          <a:off x="13582650" y="5943600"/>
          <a:ext cx="1857375" cy="9525"/>
        </a:xfrm>
        <a:prstGeom prst="rightArrow">
          <a:avLst>
            <a:gd name="adj" fmla="val 4969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0</xdr:row>
      <xdr:rowOff>171450</xdr:rowOff>
    </xdr:from>
    <xdr:to>
      <xdr:col>6</xdr:col>
      <xdr:colOff>1095375</xdr:colOff>
      <xdr:row>2</xdr:row>
      <xdr:rowOff>142875</xdr:rowOff>
    </xdr:to>
    <xdr:sp>
      <xdr:nvSpPr>
        <xdr:cNvPr id="16" name="Rectangle 3"/>
        <xdr:cNvSpPr>
          <a:spLocks/>
        </xdr:cNvSpPr>
      </xdr:nvSpPr>
      <xdr:spPr>
        <a:xfrm>
          <a:off x="3962400" y="171450"/>
          <a:ext cx="4029075" cy="304800"/>
        </a:xfrm>
        <a:prstGeom prst="rect">
          <a:avLst/>
        </a:prstGeom>
        <a:solidFill>
          <a:srgbClr val="CCFFFF"/>
        </a:solidFill>
        <a:ln w="57150" cmpd="thinThick">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行動計画表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9</xdr:col>
      <xdr:colOff>0</xdr:colOff>
      <xdr:row>8</xdr:row>
      <xdr:rowOff>9525</xdr:rowOff>
    </xdr:to>
    <xdr:sp>
      <xdr:nvSpPr>
        <xdr:cNvPr id="1" name="Line 1"/>
        <xdr:cNvSpPr>
          <a:spLocks/>
        </xdr:cNvSpPr>
      </xdr:nvSpPr>
      <xdr:spPr>
        <a:xfrm>
          <a:off x="7267575" y="28956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9</xdr:col>
      <xdr:colOff>0</xdr:colOff>
      <xdr:row>8</xdr:row>
      <xdr:rowOff>9525</xdr:rowOff>
    </xdr:to>
    <xdr:sp>
      <xdr:nvSpPr>
        <xdr:cNvPr id="2" name="Line 2"/>
        <xdr:cNvSpPr>
          <a:spLocks/>
        </xdr:cNvSpPr>
      </xdr:nvSpPr>
      <xdr:spPr>
        <a:xfrm>
          <a:off x="7267575" y="28956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0</xdr:rowOff>
    </xdr:from>
    <xdr:to>
      <xdr:col>20</xdr:col>
      <xdr:colOff>0</xdr:colOff>
      <xdr:row>18</xdr:row>
      <xdr:rowOff>9525</xdr:rowOff>
    </xdr:to>
    <xdr:sp>
      <xdr:nvSpPr>
        <xdr:cNvPr id="3" name="Line 7"/>
        <xdr:cNvSpPr>
          <a:spLocks/>
        </xdr:cNvSpPr>
      </xdr:nvSpPr>
      <xdr:spPr>
        <a:xfrm>
          <a:off x="22155150" y="66103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0</xdr:rowOff>
    </xdr:from>
    <xdr:to>
      <xdr:col>20</xdr:col>
      <xdr:colOff>0</xdr:colOff>
      <xdr:row>18</xdr:row>
      <xdr:rowOff>9525</xdr:rowOff>
    </xdr:to>
    <xdr:sp>
      <xdr:nvSpPr>
        <xdr:cNvPr id="4" name="Line 8"/>
        <xdr:cNvSpPr>
          <a:spLocks/>
        </xdr:cNvSpPr>
      </xdr:nvSpPr>
      <xdr:spPr>
        <a:xfrm>
          <a:off x="22155150" y="66103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13;&#23567;&#20225;&#26989;&#20107;&#26989;_&#32076;&#21942;&#25913;&#21892;&#35336;&#30011;&#26360;(&#35443;&#32048;&#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１　はじめに"/>
      <sheetName val="前回計画実施状況"/>
      <sheetName val="２　経営理念"/>
      <sheetName val="３　事業概況"/>
      <sheetName val="３　事業概況（２）"/>
      <sheetName val="３　事業概況（３）グループ概要"/>
      <sheetName val="４　SWOT分析 "/>
      <sheetName val="４　（２）課題と改善方向性"/>
      <sheetName val="５　改善骨子 "/>
      <sheetName val="改善骨子２"/>
      <sheetName val="６　金融機関への要請"/>
      <sheetName val="７　売上計画"/>
      <sheetName val="８　変動費計画 "/>
      <sheetName val="９　固定費計画"/>
      <sheetName val="１０　財政改善計画"/>
      <sheetName val="１１　組織計画"/>
      <sheetName val="１２　行動計画表"/>
      <sheetName val="１３　中期収支計画"/>
      <sheetName val="１４　月次収支"/>
      <sheetName val=" １５　中期財政計画"/>
      <sheetName val="１６　キャッシュフロー計画"/>
      <sheetName val="１７　資金繰り計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6.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5"/>
  <sheetViews>
    <sheetView tabSelected="1" view="pageBreakPreview" zoomScale="73" zoomScaleNormal="70" zoomScaleSheetLayoutView="73" workbookViewId="0" topLeftCell="A1">
      <selection activeCell="A39" sqref="A39:K40"/>
    </sheetView>
  </sheetViews>
  <sheetFormatPr defaultColWidth="9.140625" defaultRowHeight="12"/>
  <sheetData>
    <row r="1" spans="1:11" ht="12">
      <c r="A1" s="594" t="s">
        <v>192</v>
      </c>
      <c r="B1" s="595"/>
      <c r="C1" s="595"/>
      <c r="D1" s="595"/>
      <c r="E1" s="595"/>
      <c r="F1" s="595"/>
      <c r="G1" s="595"/>
      <c r="H1" s="595"/>
      <c r="I1" s="595"/>
      <c r="J1" s="595"/>
      <c r="K1" s="595"/>
    </row>
    <row r="2" spans="1:11" ht="12" customHeight="1">
      <c r="A2" s="595"/>
      <c r="B2" s="595"/>
      <c r="C2" s="595"/>
      <c r="D2" s="595"/>
      <c r="E2" s="595"/>
      <c r="F2" s="595"/>
      <c r="G2" s="595"/>
      <c r="H2" s="595"/>
      <c r="I2" s="595"/>
      <c r="J2" s="595"/>
      <c r="K2" s="595"/>
    </row>
    <row r="3" spans="1:11" ht="12" customHeight="1">
      <c r="A3" s="595"/>
      <c r="B3" s="595"/>
      <c r="C3" s="595"/>
      <c r="D3" s="595"/>
      <c r="E3" s="595"/>
      <c r="F3" s="595"/>
      <c r="G3" s="595"/>
      <c r="H3" s="595"/>
      <c r="I3" s="595"/>
      <c r="J3" s="595"/>
      <c r="K3" s="595"/>
    </row>
    <row r="5" spans="1:11" ht="12">
      <c r="A5" s="598" t="s">
        <v>197</v>
      </c>
      <c r="B5" s="598"/>
      <c r="C5" s="598"/>
      <c r="D5" s="598"/>
      <c r="E5" s="598"/>
      <c r="F5" s="598"/>
      <c r="G5" s="598"/>
      <c r="H5" s="598"/>
      <c r="I5" s="598"/>
      <c r="J5" s="598"/>
      <c r="K5" s="598"/>
    </row>
    <row r="6" spans="1:11" ht="12">
      <c r="A6" s="598"/>
      <c r="B6" s="598"/>
      <c r="C6" s="598"/>
      <c r="D6" s="598"/>
      <c r="E6" s="598"/>
      <c r="F6" s="598"/>
      <c r="G6" s="598"/>
      <c r="H6" s="598"/>
      <c r="I6" s="598"/>
      <c r="J6" s="598"/>
      <c r="K6" s="598"/>
    </row>
    <row r="7" spans="1:11" ht="12">
      <c r="A7" s="598" t="s">
        <v>199</v>
      </c>
      <c r="B7" s="598"/>
      <c r="C7" s="598"/>
      <c r="D7" s="598"/>
      <c r="E7" s="598"/>
      <c r="F7" s="598"/>
      <c r="G7" s="598"/>
      <c r="H7" s="598"/>
      <c r="I7" s="598"/>
      <c r="J7" s="598"/>
      <c r="K7" s="598"/>
    </row>
    <row r="8" spans="1:11" ht="12">
      <c r="A8" s="598"/>
      <c r="B8" s="598"/>
      <c r="C8" s="598"/>
      <c r="D8" s="598"/>
      <c r="E8" s="598"/>
      <c r="F8" s="598"/>
      <c r="G8" s="598"/>
      <c r="H8" s="598"/>
      <c r="I8" s="598"/>
      <c r="J8" s="598"/>
      <c r="K8" s="598"/>
    </row>
    <row r="9" spans="2:11" ht="12">
      <c r="B9" s="599" t="s">
        <v>198</v>
      </c>
      <c r="C9" s="599"/>
      <c r="D9" s="599"/>
      <c r="E9" s="599"/>
      <c r="F9" s="599"/>
      <c r="G9" s="599"/>
      <c r="H9" s="599"/>
      <c r="I9" s="599"/>
      <c r="J9" s="599"/>
      <c r="K9" s="310"/>
    </row>
    <row r="10" spans="1:11" ht="12" thickBot="1">
      <c r="A10" s="308"/>
      <c r="B10" s="599"/>
      <c r="C10" s="599"/>
      <c r="D10" s="599"/>
      <c r="E10" s="599"/>
      <c r="F10" s="599"/>
      <c r="G10" s="599"/>
      <c r="H10" s="599"/>
      <c r="I10" s="599"/>
      <c r="J10" s="599"/>
      <c r="K10" s="308"/>
    </row>
    <row r="11" spans="1:11" ht="12" customHeight="1">
      <c r="A11" s="309"/>
      <c r="B11" s="600" t="s">
        <v>200</v>
      </c>
      <c r="C11" s="601"/>
      <c r="D11" s="601"/>
      <c r="E11" s="601"/>
      <c r="F11" s="601"/>
      <c r="G11" s="601"/>
      <c r="H11" s="601"/>
      <c r="I11" s="601"/>
      <c r="J11" s="602"/>
      <c r="K11" s="306"/>
    </row>
    <row r="12" spans="1:11" ht="12" customHeight="1">
      <c r="A12" s="306"/>
      <c r="B12" s="603"/>
      <c r="C12" s="604"/>
      <c r="D12" s="604"/>
      <c r="E12" s="604"/>
      <c r="F12" s="604"/>
      <c r="G12" s="604"/>
      <c r="H12" s="604"/>
      <c r="I12" s="604"/>
      <c r="J12" s="605"/>
      <c r="K12" s="306"/>
    </row>
    <row r="13" spans="1:11" ht="12" customHeight="1">
      <c r="A13" s="309"/>
      <c r="B13" s="606" t="s">
        <v>201</v>
      </c>
      <c r="C13" s="607"/>
      <c r="D13" s="607"/>
      <c r="E13" s="607"/>
      <c r="F13" s="607"/>
      <c r="G13" s="607"/>
      <c r="H13" s="607"/>
      <c r="I13" s="607"/>
      <c r="J13" s="608"/>
      <c r="K13" s="306"/>
    </row>
    <row r="14" spans="1:11" ht="12" customHeight="1">
      <c r="A14" s="305"/>
      <c r="B14" s="606"/>
      <c r="C14" s="607"/>
      <c r="D14" s="607"/>
      <c r="E14" s="607"/>
      <c r="F14" s="607"/>
      <c r="G14" s="607"/>
      <c r="H14" s="607"/>
      <c r="I14" s="607"/>
      <c r="J14" s="608"/>
      <c r="K14" s="306"/>
    </row>
    <row r="15" spans="1:11" ht="12" customHeight="1">
      <c r="A15" s="306"/>
      <c r="B15" s="606"/>
      <c r="C15" s="607"/>
      <c r="D15" s="607"/>
      <c r="E15" s="607"/>
      <c r="F15" s="607"/>
      <c r="G15" s="607"/>
      <c r="H15" s="607"/>
      <c r="I15" s="607"/>
      <c r="J15" s="608"/>
      <c r="K15" s="306"/>
    </row>
    <row r="16" spans="1:11" ht="12" customHeight="1">
      <c r="A16" s="309"/>
      <c r="B16" s="606" t="s">
        <v>202</v>
      </c>
      <c r="C16" s="607"/>
      <c r="D16" s="607"/>
      <c r="E16" s="607"/>
      <c r="F16" s="607"/>
      <c r="G16" s="607"/>
      <c r="H16" s="607"/>
      <c r="I16" s="607"/>
      <c r="J16" s="608"/>
      <c r="K16" s="306"/>
    </row>
    <row r="17" spans="1:11" ht="12" customHeight="1">
      <c r="A17" s="305"/>
      <c r="B17" s="606"/>
      <c r="C17" s="607"/>
      <c r="D17" s="607"/>
      <c r="E17" s="607"/>
      <c r="F17" s="607"/>
      <c r="G17" s="607"/>
      <c r="H17" s="607"/>
      <c r="I17" s="607"/>
      <c r="J17" s="608"/>
      <c r="K17" s="306"/>
    </row>
    <row r="18" spans="1:11" ht="12" customHeight="1">
      <c r="A18" s="306"/>
      <c r="B18" s="606"/>
      <c r="C18" s="607"/>
      <c r="D18" s="607"/>
      <c r="E18" s="607"/>
      <c r="F18" s="607"/>
      <c r="G18" s="607"/>
      <c r="H18" s="607"/>
      <c r="I18" s="607"/>
      <c r="J18" s="608"/>
      <c r="K18" s="306"/>
    </row>
    <row r="19" spans="1:11" ht="12" customHeight="1">
      <c r="A19" s="309"/>
      <c r="B19" s="606" t="s">
        <v>203</v>
      </c>
      <c r="C19" s="607"/>
      <c r="D19" s="607"/>
      <c r="E19" s="607"/>
      <c r="F19" s="607"/>
      <c r="G19" s="607"/>
      <c r="H19" s="607"/>
      <c r="I19" s="607"/>
      <c r="J19" s="608"/>
      <c r="K19" s="305"/>
    </row>
    <row r="20" spans="1:11" ht="12" customHeight="1">
      <c r="A20" s="305"/>
      <c r="B20" s="606"/>
      <c r="C20" s="607"/>
      <c r="D20" s="607"/>
      <c r="E20" s="607"/>
      <c r="F20" s="607"/>
      <c r="G20" s="607"/>
      <c r="H20" s="607"/>
      <c r="I20" s="607"/>
      <c r="J20" s="608"/>
      <c r="K20" s="305"/>
    </row>
    <row r="21" spans="1:11" ht="12" customHeight="1">
      <c r="A21" s="305"/>
      <c r="B21" s="606"/>
      <c r="C21" s="607"/>
      <c r="D21" s="607"/>
      <c r="E21" s="607"/>
      <c r="F21" s="607"/>
      <c r="G21" s="607"/>
      <c r="H21" s="607"/>
      <c r="I21" s="607"/>
      <c r="J21" s="608"/>
      <c r="K21" s="305"/>
    </row>
    <row r="22" spans="1:11" ht="12" customHeight="1">
      <c r="A22" s="309"/>
      <c r="B22" s="609" t="s">
        <v>204</v>
      </c>
      <c r="C22" s="610"/>
      <c r="D22" s="610"/>
      <c r="E22" s="610"/>
      <c r="F22" s="610"/>
      <c r="G22" s="610"/>
      <c r="H22" s="610"/>
      <c r="I22" s="610"/>
      <c r="J22" s="611"/>
      <c r="K22" s="308"/>
    </row>
    <row r="23" spans="1:11" ht="12" customHeight="1">
      <c r="A23" s="308"/>
      <c r="B23" s="609"/>
      <c r="C23" s="610"/>
      <c r="D23" s="610"/>
      <c r="E23" s="610"/>
      <c r="F23" s="610"/>
      <c r="G23" s="610"/>
      <c r="H23" s="610"/>
      <c r="I23" s="610"/>
      <c r="J23" s="611"/>
      <c r="K23" s="308"/>
    </row>
    <row r="24" spans="1:11" ht="12" customHeight="1">
      <c r="A24" s="309"/>
      <c r="B24" s="609" t="s">
        <v>233</v>
      </c>
      <c r="C24" s="610"/>
      <c r="D24" s="610"/>
      <c r="E24" s="610"/>
      <c r="F24" s="610"/>
      <c r="G24" s="610"/>
      <c r="H24" s="610"/>
      <c r="I24" s="610"/>
      <c r="J24" s="611"/>
      <c r="K24" s="308"/>
    </row>
    <row r="25" spans="1:11" ht="12" customHeight="1" thickBot="1">
      <c r="A25" s="308"/>
      <c r="B25" s="612"/>
      <c r="C25" s="613"/>
      <c r="D25" s="613"/>
      <c r="E25" s="613"/>
      <c r="F25" s="613"/>
      <c r="G25" s="613"/>
      <c r="H25" s="613"/>
      <c r="I25" s="613"/>
      <c r="J25" s="614"/>
      <c r="K25" s="308"/>
    </row>
    <row r="27" spans="1:11" ht="12" customHeight="1">
      <c r="A27" s="596" t="s">
        <v>194</v>
      </c>
      <c r="B27" s="596"/>
      <c r="C27" s="596"/>
      <c r="D27" s="596"/>
      <c r="E27" s="596"/>
      <c r="F27" s="596"/>
      <c r="G27" s="596"/>
      <c r="H27" s="596"/>
      <c r="I27" s="596"/>
      <c r="J27" s="596"/>
      <c r="K27" s="596"/>
    </row>
    <row r="28" spans="1:11" ht="12" customHeight="1">
      <c r="A28" s="596"/>
      <c r="B28" s="596"/>
      <c r="C28" s="596"/>
      <c r="D28" s="596"/>
      <c r="E28" s="596"/>
      <c r="F28" s="596"/>
      <c r="G28" s="596"/>
      <c r="H28" s="596"/>
      <c r="I28" s="596"/>
      <c r="J28" s="596"/>
      <c r="K28" s="596"/>
    </row>
    <row r="29" spans="1:11" ht="12" customHeight="1">
      <c r="A29" s="597" t="s">
        <v>314</v>
      </c>
      <c r="B29" s="597"/>
      <c r="C29" s="597"/>
      <c r="D29" s="597"/>
      <c r="E29" s="597"/>
      <c r="F29" s="597"/>
      <c r="G29" s="597"/>
      <c r="H29" s="597"/>
      <c r="I29" s="597"/>
      <c r="J29" s="597"/>
      <c r="K29" s="597"/>
    </row>
    <row r="30" spans="1:11" ht="12" customHeight="1">
      <c r="A30" s="597"/>
      <c r="B30" s="597"/>
      <c r="C30" s="597"/>
      <c r="D30" s="597"/>
      <c r="E30" s="597"/>
      <c r="F30" s="597"/>
      <c r="G30" s="597"/>
      <c r="H30" s="597"/>
      <c r="I30" s="597"/>
      <c r="J30" s="597"/>
      <c r="K30" s="597"/>
    </row>
    <row r="31" spans="1:11" ht="12" customHeight="1">
      <c r="A31" s="597" t="s">
        <v>316</v>
      </c>
      <c r="B31" s="597"/>
      <c r="C31" s="597"/>
      <c r="D31" s="597"/>
      <c r="E31" s="597"/>
      <c r="F31" s="597"/>
      <c r="G31" s="597"/>
      <c r="H31" s="597"/>
      <c r="I31" s="597"/>
      <c r="J31" s="597"/>
      <c r="K31" s="597"/>
    </row>
    <row r="32" spans="1:11" ht="12" customHeight="1">
      <c r="A32" s="597"/>
      <c r="B32" s="597"/>
      <c r="C32" s="597"/>
      <c r="D32" s="597"/>
      <c r="E32" s="597"/>
      <c r="F32" s="597"/>
      <c r="G32" s="597"/>
      <c r="H32" s="597"/>
      <c r="I32" s="597"/>
      <c r="J32" s="597"/>
      <c r="K32" s="597"/>
    </row>
    <row r="33" spans="1:11" ht="12" customHeight="1">
      <c r="A33" s="597" t="s">
        <v>317</v>
      </c>
      <c r="B33" s="597"/>
      <c r="C33" s="597"/>
      <c r="D33" s="597"/>
      <c r="E33" s="597"/>
      <c r="F33" s="597"/>
      <c r="G33" s="597"/>
      <c r="H33" s="597"/>
      <c r="I33" s="597"/>
      <c r="J33" s="597"/>
      <c r="K33" s="597"/>
    </row>
    <row r="34" spans="1:11" ht="12" customHeight="1">
      <c r="A34" s="597"/>
      <c r="B34" s="597"/>
      <c r="C34" s="597"/>
      <c r="D34" s="597"/>
      <c r="E34" s="597"/>
      <c r="F34" s="597"/>
      <c r="G34" s="597"/>
      <c r="H34" s="597"/>
      <c r="I34" s="597"/>
      <c r="J34" s="597"/>
      <c r="K34" s="597"/>
    </row>
    <row r="35" spans="1:11" ht="12" customHeight="1">
      <c r="A35" s="597" t="s">
        <v>318</v>
      </c>
      <c r="B35" s="597"/>
      <c r="C35" s="597"/>
      <c r="D35" s="597"/>
      <c r="E35" s="597"/>
      <c r="F35" s="597"/>
      <c r="G35" s="597"/>
      <c r="H35" s="597"/>
      <c r="I35" s="597"/>
      <c r="J35" s="597"/>
      <c r="K35" s="597"/>
    </row>
    <row r="36" spans="1:11" ht="12" customHeight="1">
      <c r="A36" s="597"/>
      <c r="B36" s="597"/>
      <c r="C36" s="597"/>
      <c r="D36" s="597"/>
      <c r="E36" s="597"/>
      <c r="F36" s="597"/>
      <c r="G36" s="597"/>
      <c r="H36" s="597"/>
      <c r="I36" s="597"/>
      <c r="J36" s="597"/>
      <c r="K36" s="597"/>
    </row>
    <row r="37" spans="1:11" ht="12" customHeight="1">
      <c r="A37" s="597" t="s">
        <v>457</v>
      </c>
      <c r="B37" s="597"/>
      <c r="C37" s="597"/>
      <c r="D37" s="597"/>
      <c r="E37" s="597"/>
      <c r="F37" s="597"/>
      <c r="G37" s="597"/>
      <c r="H37" s="597"/>
      <c r="I37" s="597"/>
      <c r="J37" s="597"/>
      <c r="K37" s="597"/>
    </row>
    <row r="38" spans="1:11" ht="12" customHeight="1">
      <c r="A38" s="597"/>
      <c r="B38" s="597"/>
      <c r="C38" s="597"/>
      <c r="D38" s="597"/>
      <c r="E38" s="597"/>
      <c r="F38" s="597"/>
      <c r="G38" s="597"/>
      <c r="H38" s="597"/>
      <c r="I38" s="597"/>
      <c r="J38" s="597"/>
      <c r="K38" s="597"/>
    </row>
    <row r="39" spans="1:11" ht="12" customHeight="1">
      <c r="A39" s="597" t="s">
        <v>319</v>
      </c>
      <c r="B39" s="597"/>
      <c r="C39" s="597"/>
      <c r="D39" s="597"/>
      <c r="E39" s="597"/>
      <c r="F39" s="597"/>
      <c r="G39" s="597"/>
      <c r="H39" s="597"/>
      <c r="I39" s="597"/>
      <c r="J39" s="597"/>
      <c r="K39" s="597"/>
    </row>
    <row r="40" spans="1:11" ht="12" customHeight="1">
      <c r="A40" s="597"/>
      <c r="B40" s="597"/>
      <c r="C40" s="597"/>
      <c r="D40" s="597"/>
      <c r="E40" s="597"/>
      <c r="F40" s="597"/>
      <c r="G40" s="597"/>
      <c r="H40" s="597"/>
      <c r="I40" s="597"/>
      <c r="J40" s="597"/>
      <c r="K40" s="597"/>
    </row>
    <row r="41" spans="1:11" ht="12" customHeight="1">
      <c r="A41" s="597" t="s">
        <v>320</v>
      </c>
      <c r="B41" s="597"/>
      <c r="C41" s="597"/>
      <c r="D41" s="597"/>
      <c r="E41" s="597"/>
      <c r="F41" s="597"/>
      <c r="G41" s="597"/>
      <c r="H41" s="597"/>
      <c r="I41" s="597"/>
      <c r="J41" s="597"/>
      <c r="K41" s="597"/>
    </row>
    <row r="42" spans="1:11" ht="12" customHeight="1">
      <c r="A42" s="597"/>
      <c r="B42" s="597"/>
      <c r="C42" s="597"/>
      <c r="D42" s="597"/>
      <c r="E42" s="597"/>
      <c r="F42" s="597"/>
      <c r="G42" s="597"/>
      <c r="H42" s="597"/>
      <c r="I42" s="597"/>
      <c r="J42" s="597"/>
      <c r="K42" s="597"/>
    </row>
    <row r="43" spans="1:11" ht="12" customHeight="1">
      <c r="A43" s="597" t="s">
        <v>321</v>
      </c>
      <c r="B43" s="597"/>
      <c r="C43" s="597"/>
      <c r="D43" s="597"/>
      <c r="E43" s="597"/>
      <c r="F43" s="597"/>
      <c r="G43" s="597"/>
      <c r="H43" s="597"/>
      <c r="I43" s="597"/>
      <c r="J43" s="597"/>
      <c r="K43" s="597"/>
    </row>
    <row r="44" spans="1:11" ht="12" customHeight="1">
      <c r="A44" s="597"/>
      <c r="B44" s="597"/>
      <c r="C44" s="597"/>
      <c r="D44" s="597"/>
      <c r="E44" s="597"/>
      <c r="F44" s="597"/>
      <c r="G44" s="597"/>
      <c r="H44" s="597"/>
      <c r="I44" s="597"/>
      <c r="J44" s="597"/>
      <c r="K44" s="597"/>
    </row>
    <row r="45" spans="1:11" ht="12" customHeight="1">
      <c r="A45" s="596" t="s">
        <v>195</v>
      </c>
      <c r="B45" s="596"/>
      <c r="C45" s="596"/>
      <c r="D45" s="596"/>
      <c r="E45" s="596"/>
      <c r="F45" s="596"/>
      <c r="G45" s="596"/>
      <c r="H45" s="596"/>
      <c r="I45" s="596"/>
      <c r="J45" s="596"/>
      <c r="K45" s="596"/>
    </row>
    <row r="46" spans="1:11" ht="12" customHeight="1">
      <c r="A46" s="596"/>
      <c r="B46" s="596"/>
      <c r="C46" s="596"/>
      <c r="D46" s="596"/>
      <c r="E46" s="596"/>
      <c r="F46" s="596"/>
      <c r="G46" s="596"/>
      <c r="H46" s="596"/>
      <c r="I46" s="596"/>
      <c r="J46" s="596"/>
      <c r="K46" s="596"/>
    </row>
    <row r="47" spans="1:11" ht="12" customHeight="1">
      <c r="A47" s="616" t="s">
        <v>315</v>
      </c>
      <c r="B47" s="616"/>
      <c r="C47" s="616"/>
      <c r="D47" s="616"/>
      <c r="E47" s="616"/>
      <c r="F47" s="616"/>
      <c r="G47" s="616"/>
      <c r="H47" s="616"/>
      <c r="I47" s="616"/>
      <c r="J47" s="616"/>
      <c r="K47" s="616"/>
    </row>
    <row r="48" spans="1:11" ht="12" customHeight="1">
      <c r="A48" s="616"/>
      <c r="B48" s="616"/>
      <c r="C48" s="616"/>
      <c r="D48" s="616"/>
      <c r="E48" s="616"/>
      <c r="F48" s="616"/>
      <c r="G48" s="616"/>
      <c r="H48" s="616"/>
      <c r="I48" s="616"/>
      <c r="J48" s="616"/>
      <c r="K48" s="616"/>
    </row>
    <row r="49" spans="1:11" ht="12" customHeight="1">
      <c r="A49" s="616"/>
      <c r="B49" s="616"/>
      <c r="C49" s="616"/>
      <c r="D49" s="616"/>
      <c r="E49" s="616"/>
      <c r="F49" s="616"/>
      <c r="G49" s="616"/>
      <c r="H49" s="616"/>
      <c r="I49" s="616"/>
      <c r="J49" s="616"/>
      <c r="K49" s="616"/>
    </row>
    <row r="50" spans="1:11" ht="12" customHeight="1">
      <c r="A50" s="615" t="s">
        <v>322</v>
      </c>
      <c r="B50" s="615"/>
      <c r="C50" s="615"/>
      <c r="D50" s="615"/>
      <c r="E50" s="615"/>
      <c r="F50" s="615"/>
      <c r="G50" s="615"/>
      <c r="H50" s="615"/>
      <c r="I50" s="615"/>
      <c r="J50" s="615"/>
      <c r="K50" s="615"/>
    </row>
    <row r="51" spans="1:11" ht="12" customHeight="1">
      <c r="A51" s="615"/>
      <c r="B51" s="615"/>
      <c r="C51" s="615"/>
      <c r="D51" s="615"/>
      <c r="E51" s="615"/>
      <c r="F51" s="615"/>
      <c r="G51" s="615"/>
      <c r="H51" s="615"/>
      <c r="I51" s="615"/>
      <c r="J51" s="615"/>
      <c r="K51" s="615"/>
    </row>
    <row r="52" spans="1:11" ht="12" customHeight="1">
      <c r="A52" s="615" t="s">
        <v>323</v>
      </c>
      <c r="B52" s="615"/>
      <c r="C52" s="615"/>
      <c r="D52" s="615"/>
      <c r="E52" s="615"/>
      <c r="F52" s="615"/>
      <c r="G52" s="615"/>
      <c r="H52" s="615"/>
      <c r="I52" s="615"/>
      <c r="J52" s="615"/>
      <c r="K52" s="615"/>
    </row>
    <row r="53" spans="1:11" ht="12" customHeight="1">
      <c r="A53" s="615"/>
      <c r="B53" s="615"/>
      <c r="C53" s="615"/>
      <c r="D53" s="615"/>
      <c r="E53" s="615"/>
      <c r="F53" s="615"/>
      <c r="G53" s="615"/>
      <c r="H53" s="615"/>
      <c r="I53" s="615"/>
      <c r="J53" s="615"/>
      <c r="K53" s="615"/>
    </row>
    <row r="54" spans="1:11" ht="12" customHeight="1">
      <c r="A54" s="618" t="s">
        <v>324</v>
      </c>
      <c r="B54" s="618"/>
      <c r="C54" s="618"/>
      <c r="D54" s="618"/>
      <c r="E54" s="618"/>
      <c r="F54" s="618"/>
      <c r="G54" s="618"/>
      <c r="H54" s="618"/>
      <c r="I54" s="618"/>
      <c r="J54" s="618"/>
      <c r="K54" s="618"/>
    </row>
    <row r="55" spans="1:11" ht="12">
      <c r="A55" s="618"/>
      <c r="B55" s="618"/>
      <c r="C55" s="618"/>
      <c r="D55" s="618"/>
      <c r="E55" s="618"/>
      <c r="F55" s="618"/>
      <c r="G55" s="618"/>
      <c r="H55" s="618"/>
      <c r="I55" s="618"/>
      <c r="J55" s="618"/>
      <c r="K55" s="618"/>
    </row>
    <row r="56" spans="1:11" ht="12">
      <c r="A56" s="618"/>
      <c r="B56" s="618"/>
      <c r="C56" s="618"/>
      <c r="D56" s="618"/>
      <c r="E56" s="618"/>
      <c r="F56" s="618"/>
      <c r="G56" s="618"/>
      <c r="H56" s="618"/>
      <c r="I56" s="618"/>
      <c r="J56" s="618"/>
      <c r="K56" s="618"/>
    </row>
    <row r="57" spans="1:11" ht="12">
      <c r="A57" s="618"/>
      <c r="B57" s="618"/>
      <c r="C57" s="618"/>
      <c r="D57" s="618"/>
      <c r="E57" s="618"/>
      <c r="F57" s="618"/>
      <c r="G57" s="618"/>
      <c r="H57" s="618"/>
      <c r="I57" s="618"/>
      <c r="J57" s="618"/>
      <c r="K57" s="618"/>
    </row>
    <row r="58" spans="1:11" ht="12" customHeight="1">
      <c r="A58" s="618" t="s">
        <v>325</v>
      </c>
      <c r="B58" s="618"/>
      <c r="C58" s="618"/>
      <c r="D58" s="618"/>
      <c r="E58" s="618"/>
      <c r="F58" s="618"/>
      <c r="G58" s="618"/>
      <c r="H58" s="618"/>
      <c r="I58" s="618"/>
      <c r="J58" s="618"/>
      <c r="K58" s="618"/>
    </row>
    <row r="59" spans="1:11" ht="12">
      <c r="A59" s="618"/>
      <c r="B59" s="618"/>
      <c r="C59" s="618"/>
      <c r="D59" s="618"/>
      <c r="E59" s="618"/>
      <c r="F59" s="618"/>
      <c r="G59" s="618"/>
      <c r="H59" s="618"/>
      <c r="I59" s="618"/>
      <c r="J59" s="618"/>
      <c r="K59" s="618"/>
    </row>
    <row r="60" spans="1:11" ht="12">
      <c r="A60" s="618"/>
      <c r="B60" s="618"/>
      <c r="C60" s="618"/>
      <c r="D60" s="618"/>
      <c r="E60" s="618"/>
      <c r="F60" s="618"/>
      <c r="G60" s="618"/>
      <c r="H60" s="618"/>
      <c r="I60" s="618"/>
      <c r="J60" s="618"/>
      <c r="K60" s="618"/>
    </row>
    <row r="61" spans="1:11" ht="12">
      <c r="A61" s="618"/>
      <c r="B61" s="618"/>
      <c r="C61" s="618"/>
      <c r="D61" s="618"/>
      <c r="E61" s="618"/>
      <c r="F61" s="618"/>
      <c r="G61" s="618"/>
      <c r="H61" s="618"/>
      <c r="I61" s="618"/>
      <c r="J61" s="618"/>
      <c r="K61" s="618"/>
    </row>
    <row r="63" spans="1:11" ht="12">
      <c r="A63" s="617" t="s">
        <v>205</v>
      </c>
      <c r="B63" s="617"/>
      <c r="C63" s="617"/>
      <c r="D63" s="617"/>
      <c r="E63" s="617"/>
      <c r="F63" s="617"/>
      <c r="G63" s="617"/>
      <c r="H63" s="617"/>
      <c r="I63" s="617"/>
      <c r="J63" s="617"/>
      <c r="K63" s="617"/>
    </row>
    <row r="64" spans="1:11" ht="12">
      <c r="A64" s="617" t="s">
        <v>206</v>
      </c>
      <c r="B64" s="617"/>
      <c r="C64" s="617"/>
      <c r="D64" s="617"/>
      <c r="E64" s="617"/>
      <c r="F64" s="617"/>
      <c r="G64" s="617"/>
      <c r="H64" s="617"/>
      <c r="I64" s="617"/>
      <c r="J64" s="617"/>
      <c r="K64" s="617"/>
    </row>
    <row r="65" spans="1:11" ht="12">
      <c r="A65" s="617" t="s">
        <v>207</v>
      </c>
      <c r="B65" s="617"/>
      <c r="C65" s="617"/>
      <c r="D65" s="617"/>
      <c r="E65" s="617"/>
      <c r="F65" s="617"/>
      <c r="G65" s="617"/>
      <c r="H65" s="617"/>
      <c r="I65" s="617"/>
      <c r="J65" s="617"/>
      <c r="K65" s="617"/>
    </row>
  </sheetData>
  <sheetProtection/>
  <mergeCells count="28">
    <mergeCell ref="A45:K46"/>
    <mergeCell ref="A47:K49"/>
    <mergeCell ref="A63:K63"/>
    <mergeCell ref="A64:K64"/>
    <mergeCell ref="A65:K65"/>
    <mergeCell ref="A52:K53"/>
    <mergeCell ref="A54:K57"/>
    <mergeCell ref="A58:K61"/>
    <mergeCell ref="B19:J21"/>
    <mergeCell ref="B22:J23"/>
    <mergeCell ref="B24:J25"/>
    <mergeCell ref="B13:J15"/>
    <mergeCell ref="B16:J18"/>
    <mergeCell ref="A50:K51"/>
    <mergeCell ref="A39:K40"/>
    <mergeCell ref="A41:K42"/>
    <mergeCell ref="A43:K44"/>
    <mergeCell ref="A37:K38"/>
    <mergeCell ref="A1:K3"/>
    <mergeCell ref="A27:K28"/>
    <mergeCell ref="A29:K30"/>
    <mergeCell ref="A31:K32"/>
    <mergeCell ref="A33:K34"/>
    <mergeCell ref="A35:K36"/>
    <mergeCell ref="A5:K6"/>
    <mergeCell ref="A7:K8"/>
    <mergeCell ref="B9:J10"/>
    <mergeCell ref="B11:J12"/>
  </mergeCells>
  <printOptions horizontalCentered="1"/>
  <pageMargins left="0.5905511811023623" right="0.5905511811023623" top="0.5905511811023623"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X42"/>
  <sheetViews>
    <sheetView showGridLines="0" zoomScale="90" zoomScaleNormal="90" zoomScalePageLayoutView="0" workbookViewId="0" topLeftCell="A1">
      <selection activeCell="K26" sqref="K26"/>
    </sheetView>
  </sheetViews>
  <sheetFormatPr defaultColWidth="9.140625" defaultRowHeight="12"/>
  <cols>
    <col min="1" max="1" width="4.421875" style="312" customWidth="1"/>
    <col min="2" max="12" width="10.7109375" style="312" customWidth="1"/>
    <col min="13" max="16384" width="8.8515625" style="312" customWidth="1"/>
  </cols>
  <sheetData>
    <row r="1" spans="2:8" ht="15.75">
      <c r="B1" s="890"/>
      <c r="C1" s="891"/>
      <c r="D1" s="891"/>
      <c r="E1" s="891"/>
      <c r="F1" s="891"/>
      <c r="G1" s="891"/>
      <c r="H1" s="891"/>
    </row>
    <row r="2" spans="2:8" ht="15.75">
      <c r="B2" s="368"/>
      <c r="C2" s="367"/>
      <c r="D2" s="367"/>
      <c r="E2" s="367"/>
      <c r="F2" s="367"/>
      <c r="G2" s="367"/>
      <c r="H2" s="367"/>
    </row>
    <row r="3" spans="2:8" ht="15.75">
      <c r="B3" s="368"/>
      <c r="C3" s="367"/>
      <c r="D3" s="367"/>
      <c r="E3" s="367"/>
      <c r="F3" s="367"/>
      <c r="G3" s="367"/>
      <c r="H3" s="367"/>
    </row>
    <row r="4" spans="2:8" ht="15.75">
      <c r="B4" s="368"/>
      <c r="C4" s="367"/>
      <c r="D4" s="367"/>
      <c r="E4" s="367"/>
      <c r="F4" s="367"/>
      <c r="G4" s="367"/>
      <c r="H4" s="367"/>
    </row>
    <row r="5" spans="2:8" ht="15.75">
      <c r="B5" s="368"/>
      <c r="C5" s="367"/>
      <c r="D5" s="367"/>
      <c r="E5" s="367"/>
      <c r="F5" s="367"/>
      <c r="G5" s="367"/>
      <c r="H5" s="367"/>
    </row>
    <row r="6" spans="2:8" ht="15.75">
      <c r="B6" s="368"/>
      <c r="C6" s="367"/>
      <c r="D6" s="367"/>
      <c r="E6" s="367"/>
      <c r="F6" s="367"/>
      <c r="G6" s="367"/>
      <c r="H6" s="367"/>
    </row>
    <row r="7" spans="2:8" ht="15.75">
      <c r="B7" s="368"/>
      <c r="C7" s="367"/>
      <c r="D7" s="367"/>
      <c r="E7" s="367"/>
      <c r="F7" s="367"/>
      <c r="G7" s="367"/>
      <c r="H7" s="367"/>
    </row>
    <row r="8" spans="2:8" ht="15.75">
      <c r="B8" s="368"/>
      <c r="C8" s="367"/>
      <c r="D8" s="367"/>
      <c r="E8" s="367"/>
      <c r="F8" s="367"/>
      <c r="G8" s="367"/>
      <c r="H8" s="367"/>
    </row>
    <row r="9" spans="2:8" ht="15.75">
      <c r="B9" s="368"/>
      <c r="C9" s="367"/>
      <c r="D9" s="367"/>
      <c r="E9" s="367"/>
      <c r="F9" s="367"/>
      <c r="G9" s="367"/>
      <c r="H9" s="367"/>
    </row>
    <row r="10" spans="2:8" ht="15.75">
      <c r="B10" s="368"/>
      <c r="C10" s="367"/>
      <c r="D10" s="367"/>
      <c r="E10" s="367"/>
      <c r="F10" s="367"/>
      <c r="G10" s="367"/>
      <c r="H10" s="367"/>
    </row>
    <row r="11" spans="2:8" ht="15.75">
      <c r="B11" s="368"/>
      <c r="C11" s="367"/>
      <c r="D11" s="367"/>
      <c r="E11" s="367"/>
      <c r="F11" s="367"/>
      <c r="G11" s="367"/>
      <c r="H11" s="367"/>
    </row>
    <row r="12" ht="12.75">
      <c r="B12" s="312" t="s">
        <v>247</v>
      </c>
    </row>
    <row r="13" spans="2:15" ht="12.75">
      <c r="B13" s="312" t="s">
        <v>246</v>
      </c>
      <c r="O13" s="312" t="s">
        <v>245</v>
      </c>
    </row>
    <row r="14" spans="2:15" ht="27.75" customHeight="1">
      <c r="B14" s="894"/>
      <c r="C14" s="366" t="s">
        <v>50</v>
      </c>
      <c r="D14" s="366" t="s">
        <v>50</v>
      </c>
      <c r="E14" s="366" t="s">
        <v>244</v>
      </c>
      <c r="F14" s="366" t="s">
        <v>244</v>
      </c>
      <c r="G14" s="366" t="s">
        <v>244</v>
      </c>
      <c r="H14" s="366" t="s">
        <v>244</v>
      </c>
      <c r="I14" s="366" t="s">
        <v>244</v>
      </c>
      <c r="J14" s="884" t="s">
        <v>243</v>
      </c>
      <c r="K14" s="885"/>
      <c r="L14" s="885"/>
      <c r="M14" s="885"/>
      <c r="N14" s="885"/>
      <c r="O14" s="886"/>
    </row>
    <row r="15" spans="2:15" ht="19.5" customHeight="1">
      <c r="B15" s="894"/>
      <c r="C15" s="365" t="s">
        <v>211</v>
      </c>
      <c r="D15" s="365" t="s">
        <v>211</v>
      </c>
      <c r="E15" s="365" t="s">
        <v>211</v>
      </c>
      <c r="F15" s="365" t="s">
        <v>211</v>
      </c>
      <c r="G15" s="365" t="s">
        <v>211</v>
      </c>
      <c r="H15" s="365" t="s">
        <v>211</v>
      </c>
      <c r="I15" s="365" t="s">
        <v>211</v>
      </c>
      <c r="J15" s="887"/>
      <c r="K15" s="888"/>
      <c r="L15" s="888"/>
      <c r="M15" s="888"/>
      <c r="N15" s="888"/>
      <c r="O15" s="889"/>
    </row>
    <row r="16" spans="2:15" ht="19.5" customHeight="1">
      <c r="B16" s="363"/>
      <c r="C16" s="362"/>
      <c r="D16" s="362"/>
      <c r="E16" s="362"/>
      <c r="F16" s="362"/>
      <c r="G16" s="362"/>
      <c r="H16" s="362"/>
      <c r="I16" s="362"/>
      <c r="J16" s="361"/>
      <c r="K16" s="361"/>
      <c r="L16" s="361"/>
      <c r="M16" s="361"/>
      <c r="N16" s="361"/>
      <c r="O16" s="360"/>
    </row>
    <row r="17" spans="2:15" ht="19.5" customHeight="1">
      <c r="B17" s="363"/>
      <c r="C17" s="362"/>
      <c r="D17" s="362"/>
      <c r="E17" s="362"/>
      <c r="F17" s="362"/>
      <c r="G17" s="362"/>
      <c r="H17" s="362"/>
      <c r="I17" s="362"/>
      <c r="J17" s="361"/>
      <c r="K17" s="361"/>
      <c r="L17" s="361"/>
      <c r="M17" s="361"/>
      <c r="N17" s="361"/>
      <c r="O17" s="360"/>
    </row>
    <row r="18" spans="2:15" ht="19.5" customHeight="1">
      <c r="B18" s="363"/>
      <c r="C18" s="362"/>
      <c r="D18" s="362"/>
      <c r="E18" s="362"/>
      <c r="F18" s="362"/>
      <c r="G18" s="362"/>
      <c r="H18" s="362"/>
      <c r="I18" s="362"/>
      <c r="J18" s="361"/>
      <c r="K18" s="361"/>
      <c r="L18" s="361"/>
      <c r="M18" s="361"/>
      <c r="N18" s="361"/>
      <c r="O18" s="360"/>
    </row>
    <row r="19" spans="2:15" ht="19.5" customHeight="1">
      <c r="B19" s="363"/>
      <c r="C19" s="362"/>
      <c r="D19" s="362"/>
      <c r="E19" s="362"/>
      <c r="F19" s="362"/>
      <c r="G19" s="362"/>
      <c r="H19" s="362"/>
      <c r="I19" s="362"/>
      <c r="J19" s="361"/>
      <c r="K19" s="361"/>
      <c r="L19" s="361"/>
      <c r="M19" s="361"/>
      <c r="N19" s="361"/>
      <c r="O19" s="360"/>
    </row>
    <row r="20" spans="2:15" ht="19.5" customHeight="1">
      <c r="B20" s="363"/>
      <c r="C20" s="362"/>
      <c r="D20" s="362"/>
      <c r="E20" s="362"/>
      <c r="F20" s="362"/>
      <c r="G20" s="362"/>
      <c r="H20" s="362"/>
      <c r="I20" s="362"/>
      <c r="J20" s="361"/>
      <c r="K20" s="361"/>
      <c r="L20" s="361"/>
      <c r="M20" s="361"/>
      <c r="N20" s="361"/>
      <c r="O20" s="360"/>
    </row>
    <row r="21" spans="2:15" ht="19.5" customHeight="1">
      <c r="B21" s="363"/>
      <c r="C21" s="362"/>
      <c r="D21" s="364"/>
      <c r="E21" s="364"/>
      <c r="F21" s="364"/>
      <c r="G21" s="364"/>
      <c r="H21" s="364"/>
      <c r="I21" s="364"/>
      <c r="J21" s="361"/>
      <c r="K21" s="361"/>
      <c r="L21" s="361"/>
      <c r="M21" s="361"/>
      <c r="N21" s="361"/>
      <c r="O21" s="360"/>
    </row>
    <row r="22" spans="2:15" ht="19.5" customHeight="1">
      <c r="B22" s="363" t="s">
        <v>5</v>
      </c>
      <c r="C22" s="362"/>
      <c r="D22" s="362"/>
      <c r="E22" s="362"/>
      <c r="F22" s="362"/>
      <c r="G22" s="362"/>
      <c r="H22" s="362"/>
      <c r="I22" s="362"/>
      <c r="J22" s="361"/>
      <c r="K22" s="361"/>
      <c r="L22" s="361"/>
      <c r="M22" s="361"/>
      <c r="N22" s="361"/>
      <c r="O22" s="360"/>
    </row>
    <row r="23" spans="2:12" ht="12.75">
      <c r="B23" s="359" t="s">
        <v>242</v>
      </c>
      <c r="C23" s="359"/>
      <c r="D23" s="359"/>
      <c r="E23" s="359"/>
      <c r="F23" s="359"/>
      <c r="G23" s="359"/>
      <c r="H23" s="359"/>
      <c r="I23" s="359"/>
      <c r="J23" s="359"/>
      <c r="K23" s="359"/>
      <c r="L23" s="359"/>
    </row>
    <row r="24" spans="2:15" ht="19.5" customHeight="1">
      <c r="B24" s="358"/>
      <c r="C24" s="357" t="s">
        <v>241</v>
      </c>
      <c r="D24" s="357" t="s">
        <v>241</v>
      </c>
      <c r="E24" s="357" t="s">
        <v>241</v>
      </c>
      <c r="F24" s="357" t="s">
        <v>241</v>
      </c>
      <c r="G24" s="357" t="s">
        <v>241</v>
      </c>
      <c r="H24" s="357" t="s">
        <v>241</v>
      </c>
      <c r="I24" s="357" t="s">
        <v>241</v>
      </c>
      <c r="J24" s="357" t="s">
        <v>241</v>
      </c>
      <c r="K24" s="357" t="s">
        <v>241</v>
      </c>
      <c r="L24" s="357" t="s">
        <v>241</v>
      </c>
      <c r="M24" s="357" t="s">
        <v>241</v>
      </c>
      <c r="N24" s="357" t="s">
        <v>241</v>
      </c>
      <c r="O24" s="356" t="s">
        <v>240</v>
      </c>
    </row>
    <row r="25" spans="2:15" ht="19.5" customHeight="1">
      <c r="B25" s="354"/>
      <c r="C25" s="353"/>
      <c r="D25" s="353"/>
      <c r="E25" s="353"/>
      <c r="F25" s="353"/>
      <c r="G25" s="353"/>
      <c r="H25" s="353"/>
      <c r="I25" s="353"/>
      <c r="J25" s="353"/>
      <c r="K25" s="353"/>
      <c r="L25" s="353"/>
      <c r="M25" s="353"/>
      <c r="N25" s="353"/>
      <c r="O25" s="355"/>
    </row>
    <row r="26" spans="2:15" ht="19.5" customHeight="1">
      <c r="B26" s="354"/>
      <c r="C26" s="353"/>
      <c r="D26" s="353"/>
      <c r="E26" s="353"/>
      <c r="F26" s="353"/>
      <c r="G26" s="353"/>
      <c r="H26" s="353"/>
      <c r="I26" s="353"/>
      <c r="J26" s="353"/>
      <c r="K26" s="353"/>
      <c r="L26" s="353"/>
      <c r="M26" s="353"/>
      <c r="N26" s="353"/>
      <c r="O26" s="355"/>
    </row>
    <row r="27" spans="2:15" ht="19.5" customHeight="1">
      <c r="B27" s="354"/>
      <c r="C27" s="353"/>
      <c r="D27" s="353"/>
      <c r="E27" s="353"/>
      <c r="F27" s="353"/>
      <c r="G27" s="353"/>
      <c r="H27" s="353"/>
      <c r="I27" s="353"/>
      <c r="J27" s="353"/>
      <c r="K27" s="353"/>
      <c r="L27" s="353"/>
      <c r="M27" s="353"/>
      <c r="N27" s="353"/>
      <c r="O27" s="355"/>
    </row>
    <row r="28" spans="2:15" ht="19.5" customHeight="1">
      <c r="B28" s="354"/>
      <c r="C28" s="353"/>
      <c r="D28" s="353"/>
      <c r="E28" s="353"/>
      <c r="F28" s="353"/>
      <c r="G28" s="353"/>
      <c r="H28" s="353"/>
      <c r="I28" s="353"/>
      <c r="J28" s="353"/>
      <c r="K28" s="353"/>
      <c r="L28" s="353"/>
      <c r="M28" s="353"/>
      <c r="N28" s="353"/>
      <c r="O28" s="355"/>
    </row>
    <row r="29" spans="2:15" ht="19.5" customHeight="1">
      <c r="B29" s="354"/>
      <c r="C29" s="353"/>
      <c r="D29" s="353"/>
      <c r="E29" s="353"/>
      <c r="F29" s="353"/>
      <c r="G29" s="353"/>
      <c r="H29" s="353"/>
      <c r="I29" s="353"/>
      <c r="J29" s="353"/>
      <c r="K29" s="353"/>
      <c r="L29" s="353"/>
      <c r="M29" s="353"/>
      <c r="N29" s="353"/>
      <c r="O29" s="353"/>
    </row>
    <row r="30" spans="2:15" ht="19.5" customHeight="1">
      <c r="B30" s="354" t="s">
        <v>5</v>
      </c>
      <c r="C30" s="353"/>
      <c r="D30" s="353"/>
      <c r="E30" s="353"/>
      <c r="F30" s="353"/>
      <c r="G30" s="353"/>
      <c r="H30" s="353"/>
      <c r="I30" s="353"/>
      <c r="J30" s="353"/>
      <c r="K30" s="353"/>
      <c r="L30" s="353"/>
      <c r="M30" s="353"/>
      <c r="N30" s="353"/>
      <c r="O30" s="353"/>
    </row>
    <row r="31" spans="2:15" ht="19.5" customHeight="1">
      <c r="B31" s="895"/>
      <c r="C31" s="895"/>
      <c r="D31" s="352"/>
      <c r="E31" s="352"/>
      <c r="F31" s="352"/>
      <c r="G31" s="352"/>
      <c r="H31" s="352"/>
      <c r="I31" s="352"/>
      <c r="J31" s="352"/>
      <c r="K31" s="352"/>
      <c r="L31" s="352"/>
      <c r="M31" s="352"/>
      <c r="N31" s="352"/>
      <c r="O31" s="352"/>
    </row>
    <row r="32" spans="4:5" ht="27.75" customHeight="1">
      <c r="D32" s="896"/>
      <c r="E32" s="896"/>
    </row>
    <row r="33" spans="4:5" ht="27.75" customHeight="1">
      <c r="D33" s="896"/>
      <c r="E33" s="896"/>
    </row>
    <row r="34" spans="3:24" ht="27.75" customHeight="1">
      <c r="C34" s="892"/>
      <c r="D34" s="344"/>
      <c r="E34" s="344"/>
      <c r="F34" s="344"/>
      <c r="G34" s="344"/>
      <c r="H34" s="893"/>
      <c r="K34" s="349"/>
      <c r="L34" s="350"/>
      <c r="M34" s="350"/>
      <c r="N34" s="350"/>
      <c r="O34" s="350"/>
      <c r="P34" s="350"/>
      <c r="Q34" s="350"/>
      <c r="R34" s="351"/>
      <c r="S34" s="351"/>
      <c r="T34" s="351"/>
      <c r="U34" s="350"/>
      <c r="V34" s="350"/>
      <c r="W34" s="350"/>
      <c r="X34" s="350"/>
    </row>
    <row r="35" spans="3:24" ht="27.75" customHeight="1">
      <c r="C35" s="892"/>
      <c r="D35" s="348"/>
      <c r="E35" s="344"/>
      <c r="F35" s="344"/>
      <c r="G35" s="344"/>
      <c r="H35" s="893"/>
      <c r="K35" s="344"/>
      <c r="L35" s="346"/>
      <c r="M35" s="346"/>
      <c r="N35" s="346"/>
      <c r="O35" s="346"/>
      <c r="P35" s="346"/>
      <c r="Q35" s="346"/>
      <c r="R35" s="346"/>
      <c r="S35" s="346"/>
      <c r="T35" s="346"/>
      <c r="U35" s="346"/>
      <c r="V35" s="346"/>
      <c r="W35" s="346"/>
      <c r="X35" s="347"/>
    </row>
    <row r="36" spans="3:24" ht="27.75" customHeight="1">
      <c r="C36" s="344"/>
      <c r="D36" s="343"/>
      <c r="E36" s="343"/>
      <c r="F36" s="343"/>
      <c r="G36" s="343"/>
      <c r="H36" s="342"/>
      <c r="K36" s="344"/>
      <c r="L36" s="346"/>
      <c r="M36" s="346"/>
      <c r="N36" s="346"/>
      <c r="O36" s="346"/>
      <c r="P36" s="346"/>
      <c r="Q36" s="346"/>
      <c r="R36" s="346"/>
      <c r="S36" s="346"/>
      <c r="T36" s="346"/>
      <c r="U36" s="346"/>
      <c r="V36" s="346"/>
      <c r="W36" s="346"/>
      <c r="X36" s="347"/>
    </row>
    <row r="37" spans="3:24" ht="12.75">
      <c r="C37" s="344"/>
      <c r="D37" s="343"/>
      <c r="E37" s="343"/>
      <c r="F37" s="343"/>
      <c r="G37" s="343"/>
      <c r="H37" s="342"/>
      <c r="K37" s="344"/>
      <c r="L37" s="346"/>
      <c r="M37" s="346"/>
      <c r="N37" s="346"/>
      <c r="O37" s="346"/>
      <c r="P37" s="346"/>
      <c r="Q37" s="346"/>
      <c r="R37" s="346"/>
      <c r="S37" s="346"/>
      <c r="T37" s="346"/>
      <c r="U37" s="346"/>
      <c r="V37" s="346"/>
      <c r="W37" s="346"/>
      <c r="X37" s="347"/>
    </row>
    <row r="38" spans="3:24" ht="12.75">
      <c r="C38" s="344"/>
      <c r="D38" s="343"/>
      <c r="E38" s="343"/>
      <c r="F38" s="343"/>
      <c r="G38" s="343"/>
      <c r="H38" s="342"/>
      <c r="K38" s="344"/>
      <c r="L38" s="346"/>
      <c r="M38" s="346"/>
      <c r="N38" s="346"/>
      <c r="O38" s="346"/>
      <c r="P38" s="346"/>
      <c r="Q38" s="346"/>
      <c r="R38" s="346"/>
      <c r="S38" s="346"/>
      <c r="T38" s="346"/>
      <c r="U38" s="346"/>
      <c r="V38" s="346"/>
      <c r="W38" s="346"/>
      <c r="X38" s="347"/>
    </row>
    <row r="39" spans="3:24" ht="12.75">
      <c r="C39" s="344"/>
      <c r="D39" s="343"/>
      <c r="E39" s="343"/>
      <c r="F39" s="343"/>
      <c r="G39" s="343"/>
      <c r="H39" s="342"/>
      <c r="K39" s="344"/>
      <c r="L39" s="346"/>
      <c r="M39" s="346"/>
      <c r="N39" s="346"/>
      <c r="O39" s="346"/>
      <c r="P39" s="346"/>
      <c r="Q39" s="346"/>
      <c r="R39" s="346"/>
      <c r="S39" s="346"/>
      <c r="T39" s="346"/>
      <c r="U39" s="346"/>
      <c r="V39" s="346"/>
      <c r="W39" s="346"/>
      <c r="X39" s="346"/>
    </row>
    <row r="40" spans="3:24" ht="12.75">
      <c r="C40" s="344"/>
      <c r="D40" s="343"/>
      <c r="E40" s="343"/>
      <c r="F40" s="343"/>
      <c r="G40" s="343"/>
      <c r="H40" s="342"/>
      <c r="K40" s="344"/>
      <c r="L40" s="346"/>
      <c r="M40" s="346"/>
      <c r="N40" s="346"/>
      <c r="O40" s="346"/>
      <c r="P40" s="346"/>
      <c r="Q40" s="346"/>
      <c r="R40" s="346"/>
      <c r="S40" s="346"/>
      <c r="T40" s="346"/>
      <c r="U40" s="346"/>
      <c r="V40" s="346"/>
      <c r="W40" s="346"/>
      <c r="X40" s="346"/>
    </row>
    <row r="41" spans="3:8" ht="12.75">
      <c r="C41" s="344"/>
      <c r="D41" s="343"/>
      <c r="E41" s="345"/>
      <c r="F41" s="345"/>
      <c r="G41" s="345"/>
      <c r="H41" s="342"/>
    </row>
    <row r="42" spans="3:8" ht="12.75">
      <c r="C42" s="344"/>
      <c r="D42" s="343"/>
      <c r="E42" s="343"/>
      <c r="F42" s="343"/>
      <c r="G42" s="343"/>
      <c r="H42" s="342"/>
    </row>
  </sheetData>
  <sheetProtection/>
  <mergeCells count="8">
    <mergeCell ref="J14:O15"/>
    <mergeCell ref="B1:H1"/>
    <mergeCell ref="C34:C35"/>
    <mergeCell ref="H34:H35"/>
    <mergeCell ref="B14:B15"/>
    <mergeCell ref="B31:C31"/>
    <mergeCell ref="D32:E32"/>
    <mergeCell ref="D33:E33"/>
  </mergeCells>
  <printOptions horizontalCentered="1"/>
  <pageMargins left="0.3937007874015748" right="0.3937007874015748" top="0.3937007874015748" bottom="0.3937007874015748" header="0.5118110236220472" footer="0.5118110236220472"/>
  <pageSetup horizontalDpi="600" verticalDpi="600" orientation="landscape" paperSize="9" scale="89" r:id="rId3"/>
  <drawing r:id="rId1"/>
  <legacyDrawingHF r:id="rId2"/>
</worksheet>
</file>

<file path=xl/worksheets/sheet11.xml><?xml version="1.0" encoding="utf-8"?>
<worksheet xmlns="http://schemas.openxmlformats.org/spreadsheetml/2006/main" xmlns:r="http://schemas.openxmlformats.org/officeDocument/2006/relationships">
  <dimension ref="B1:V49"/>
  <sheetViews>
    <sheetView showGridLines="0" view="pageLayout" zoomScale="60" zoomScaleSheetLayoutView="80" zoomScalePageLayoutView="60" workbookViewId="0" topLeftCell="A1">
      <selection activeCell="H29" sqref="H29"/>
    </sheetView>
  </sheetViews>
  <sheetFormatPr defaultColWidth="9.140625" defaultRowHeight="12"/>
  <cols>
    <col min="1" max="1" width="4.421875" style="312" customWidth="1"/>
    <col min="2" max="2" width="6.140625" style="312" customWidth="1"/>
    <col min="3" max="3" width="3.8515625" style="312" customWidth="1"/>
    <col min="4" max="4" width="15.28125" style="312" customWidth="1"/>
    <col min="5" max="5" width="8.140625" style="312" bestFit="1" customWidth="1"/>
    <col min="6" max="6" width="12.28125" style="312" bestFit="1" customWidth="1"/>
    <col min="7" max="7" width="7.8515625" style="312" bestFit="1" customWidth="1"/>
    <col min="8" max="8" width="12.28125" style="312" bestFit="1" customWidth="1"/>
    <col min="9" max="9" width="7.8515625" style="312" bestFit="1" customWidth="1"/>
    <col min="10" max="10" width="12.28125" style="312" bestFit="1" customWidth="1"/>
    <col min="11" max="11" width="7.8515625" style="312" bestFit="1" customWidth="1"/>
    <col min="12" max="12" width="12.28125" style="312" bestFit="1" customWidth="1"/>
    <col min="13" max="13" width="7.8515625" style="312" bestFit="1" customWidth="1"/>
    <col min="14" max="14" width="12.28125" style="312" bestFit="1" customWidth="1"/>
    <col min="15" max="15" width="7.8515625" style="312" bestFit="1" customWidth="1"/>
    <col min="16" max="16" width="12.28125" style="312" bestFit="1" customWidth="1"/>
    <col min="17" max="17" width="8.421875" style="312" customWidth="1"/>
    <col min="18" max="19" width="10.7109375" style="312" customWidth="1"/>
    <col min="20" max="16384" width="8.8515625" style="312" customWidth="1"/>
  </cols>
  <sheetData>
    <row r="1" spans="2:16" ht="15.75">
      <c r="B1" s="890"/>
      <c r="C1" s="891"/>
      <c r="D1" s="891"/>
      <c r="E1" s="891"/>
      <c r="F1" s="891"/>
      <c r="G1" s="891"/>
      <c r="H1" s="891"/>
      <c r="I1" s="891"/>
      <c r="J1" s="891"/>
      <c r="K1" s="891"/>
      <c r="L1" s="891"/>
      <c r="M1" s="367"/>
      <c r="N1" s="367"/>
      <c r="O1" s="367"/>
      <c r="P1" s="367"/>
    </row>
    <row r="2" spans="2:16" ht="15.75">
      <c r="B2" s="368"/>
      <c r="C2" s="367"/>
      <c r="D2" s="367"/>
      <c r="E2" s="367"/>
      <c r="F2" s="367"/>
      <c r="G2" s="367"/>
      <c r="H2" s="367"/>
      <c r="I2" s="367"/>
      <c r="J2" s="367"/>
      <c r="K2" s="367"/>
      <c r="L2" s="367"/>
      <c r="M2" s="367"/>
      <c r="N2" s="367"/>
      <c r="O2" s="367"/>
      <c r="P2" s="367"/>
    </row>
    <row r="3" spans="2:16" ht="15.75">
      <c r="B3" s="368"/>
      <c r="C3" s="367"/>
      <c r="D3" s="367"/>
      <c r="E3" s="367"/>
      <c r="F3" s="367"/>
      <c r="G3" s="367"/>
      <c r="H3" s="367"/>
      <c r="I3" s="367"/>
      <c r="J3" s="367"/>
      <c r="K3" s="367"/>
      <c r="L3" s="367"/>
      <c r="M3" s="367"/>
      <c r="N3" s="367"/>
      <c r="O3" s="367"/>
      <c r="P3" s="367"/>
    </row>
    <row r="4" spans="2:16" ht="15.75">
      <c r="B4" s="368"/>
      <c r="C4" s="367"/>
      <c r="D4" s="367"/>
      <c r="E4" s="367"/>
      <c r="F4" s="367"/>
      <c r="G4" s="367"/>
      <c r="H4" s="367"/>
      <c r="I4" s="367"/>
      <c r="J4" s="367"/>
      <c r="K4" s="367"/>
      <c r="L4" s="367"/>
      <c r="M4" s="367"/>
      <c r="N4" s="367"/>
      <c r="O4" s="367"/>
      <c r="P4" s="367"/>
    </row>
    <row r="5" spans="2:16" ht="15.75">
      <c r="B5" s="368"/>
      <c r="C5" s="367"/>
      <c r="D5" s="367"/>
      <c r="E5" s="367"/>
      <c r="F5" s="367"/>
      <c r="G5" s="367"/>
      <c r="H5" s="367"/>
      <c r="I5" s="367"/>
      <c r="J5" s="367"/>
      <c r="K5" s="367"/>
      <c r="L5" s="367"/>
      <c r="M5" s="367"/>
      <c r="N5" s="367"/>
      <c r="O5" s="367"/>
      <c r="P5" s="367"/>
    </row>
    <row r="6" spans="2:16" ht="15.75">
      <c r="B6" s="368"/>
      <c r="C6" s="367"/>
      <c r="D6" s="367"/>
      <c r="E6" s="367"/>
      <c r="F6" s="367"/>
      <c r="G6" s="367"/>
      <c r="H6" s="367"/>
      <c r="I6" s="367"/>
      <c r="J6" s="367"/>
      <c r="K6" s="367"/>
      <c r="L6" s="367"/>
      <c r="M6" s="367"/>
      <c r="N6" s="367"/>
      <c r="O6" s="367"/>
      <c r="P6" s="367"/>
    </row>
    <row r="7" spans="2:16" ht="15.75">
      <c r="B7" s="368"/>
      <c r="C7" s="367"/>
      <c r="D7" s="367"/>
      <c r="E7" s="367"/>
      <c r="F7" s="367"/>
      <c r="G7" s="367"/>
      <c r="H7" s="367"/>
      <c r="I7" s="367"/>
      <c r="J7" s="367"/>
      <c r="K7" s="367"/>
      <c r="L7" s="367"/>
      <c r="M7" s="367"/>
      <c r="N7" s="367"/>
      <c r="O7" s="367"/>
      <c r="P7" s="367"/>
    </row>
    <row r="8" spans="2:16" ht="15.75">
      <c r="B8" s="368"/>
      <c r="C8" s="367"/>
      <c r="D8" s="367"/>
      <c r="E8" s="367"/>
      <c r="F8" s="367"/>
      <c r="G8" s="367"/>
      <c r="H8" s="367"/>
      <c r="I8" s="367"/>
      <c r="J8" s="367"/>
      <c r="K8" s="367"/>
      <c r="L8" s="367"/>
      <c r="M8" s="367"/>
      <c r="N8" s="367"/>
      <c r="O8" s="367"/>
      <c r="P8" s="367"/>
    </row>
    <row r="9" spans="2:16" ht="15.75">
      <c r="B9" s="368"/>
      <c r="C9" s="367"/>
      <c r="D9" s="367"/>
      <c r="E9" s="367"/>
      <c r="F9" s="367"/>
      <c r="G9" s="367"/>
      <c r="H9" s="367"/>
      <c r="I9" s="367"/>
      <c r="J9" s="367"/>
      <c r="K9" s="367"/>
      <c r="L9" s="367"/>
      <c r="M9" s="367"/>
      <c r="N9" s="367"/>
      <c r="O9" s="367"/>
      <c r="P9" s="367"/>
    </row>
    <row r="10" spans="2:16" ht="15.75">
      <c r="B10" s="368"/>
      <c r="C10" s="367"/>
      <c r="D10" s="367"/>
      <c r="E10" s="367"/>
      <c r="F10" s="367"/>
      <c r="G10" s="367"/>
      <c r="H10" s="367"/>
      <c r="I10" s="367"/>
      <c r="J10" s="367"/>
      <c r="K10" s="367"/>
      <c r="L10" s="367"/>
      <c r="M10" s="367"/>
      <c r="N10" s="367"/>
      <c r="O10" s="367"/>
      <c r="P10" s="367"/>
    </row>
    <row r="11" spans="2:16" ht="15.75">
      <c r="B11" s="368"/>
      <c r="C11" s="367"/>
      <c r="D11" s="367"/>
      <c r="E11" s="367"/>
      <c r="F11" s="367"/>
      <c r="G11" s="367"/>
      <c r="H11" s="367"/>
      <c r="I11" s="367"/>
      <c r="J11" s="367"/>
      <c r="K11" s="367"/>
      <c r="L11" s="367"/>
      <c r="M11" s="367"/>
      <c r="N11" s="367"/>
      <c r="O11" s="367"/>
      <c r="P11" s="367"/>
    </row>
    <row r="12" spans="2:16" ht="15.75">
      <c r="B12" s="368"/>
      <c r="C12" s="367"/>
      <c r="D12" s="367"/>
      <c r="E12" s="367"/>
      <c r="F12" s="367"/>
      <c r="G12" s="367"/>
      <c r="H12" s="367"/>
      <c r="I12" s="367"/>
      <c r="J12" s="367"/>
      <c r="K12" s="367"/>
      <c r="L12" s="367"/>
      <c r="M12" s="367"/>
      <c r="N12" s="367"/>
      <c r="O12" s="367"/>
      <c r="P12" s="367"/>
    </row>
    <row r="13" spans="2:16" ht="15.75">
      <c r="B13" s="368"/>
      <c r="C13" s="367"/>
      <c r="D13" s="367"/>
      <c r="E13" s="367"/>
      <c r="F13" s="367"/>
      <c r="G13" s="367"/>
      <c r="H13" s="367"/>
      <c r="I13" s="367"/>
      <c r="J13" s="367"/>
      <c r="K13" s="367"/>
      <c r="L13" s="367"/>
      <c r="M13" s="367"/>
      <c r="N13" s="367"/>
      <c r="O13" s="367"/>
      <c r="P13" s="367"/>
    </row>
    <row r="14" spans="2:16" ht="15.75">
      <c r="B14" s="368"/>
      <c r="C14" s="367"/>
      <c r="D14" s="367"/>
      <c r="E14" s="367"/>
      <c r="F14" s="367"/>
      <c r="G14" s="367"/>
      <c r="H14" s="367"/>
      <c r="I14" s="367"/>
      <c r="J14" s="367"/>
      <c r="K14" s="367"/>
      <c r="L14" s="367"/>
      <c r="M14" s="367"/>
      <c r="N14" s="367"/>
      <c r="O14" s="367"/>
      <c r="P14" s="367"/>
    </row>
    <row r="15" spans="2:16" ht="15.75">
      <c r="B15" s="368"/>
      <c r="C15" s="367"/>
      <c r="D15" s="367"/>
      <c r="E15" s="367"/>
      <c r="F15" s="367"/>
      <c r="G15" s="367"/>
      <c r="H15" s="367"/>
      <c r="I15" s="367"/>
      <c r="J15" s="367"/>
      <c r="K15" s="367"/>
      <c r="L15" s="367"/>
      <c r="M15" s="367"/>
      <c r="N15" s="367"/>
      <c r="O15" s="367"/>
      <c r="P15" s="367"/>
    </row>
    <row r="16" spans="2:16" ht="15.75">
      <c r="B16" s="368"/>
      <c r="C16" s="367"/>
      <c r="D16" s="367"/>
      <c r="E16" s="367"/>
      <c r="F16" s="367"/>
      <c r="G16" s="367"/>
      <c r="H16" s="367"/>
      <c r="I16" s="367"/>
      <c r="J16" s="367"/>
      <c r="K16" s="367"/>
      <c r="L16" s="367"/>
      <c r="M16" s="367"/>
      <c r="N16" s="367"/>
      <c r="O16" s="367"/>
      <c r="P16" s="367"/>
    </row>
    <row r="17" spans="2:16" ht="15.75">
      <c r="B17" s="368"/>
      <c r="C17" s="367"/>
      <c r="D17" s="367"/>
      <c r="E17" s="367"/>
      <c r="F17" s="367"/>
      <c r="G17" s="367"/>
      <c r="H17" s="367"/>
      <c r="I17" s="367"/>
      <c r="J17" s="367"/>
      <c r="K17" s="367"/>
      <c r="L17" s="367"/>
      <c r="M17" s="367"/>
      <c r="N17" s="367"/>
      <c r="O17" s="367"/>
      <c r="P17" s="367"/>
    </row>
    <row r="18" spans="2:16" ht="15.75">
      <c r="B18" s="368"/>
      <c r="C18" s="367"/>
      <c r="D18" s="367"/>
      <c r="E18" s="367"/>
      <c r="F18" s="367"/>
      <c r="G18" s="367"/>
      <c r="H18" s="367"/>
      <c r="I18" s="367"/>
      <c r="J18" s="367"/>
      <c r="K18" s="367"/>
      <c r="L18" s="367"/>
      <c r="M18" s="367"/>
      <c r="N18" s="367"/>
      <c r="O18" s="367"/>
      <c r="P18" s="367"/>
    </row>
    <row r="19" spans="2:16" ht="15.75">
      <c r="B19" s="368"/>
      <c r="C19" s="367"/>
      <c r="D19" s="367"/>
      <c r="E19" s="367"/>
      <c r="F19" s="367"/>
      <c r="G19" s="367"/>
      <c r="H19" s="367"/>
      <c r="I19" s="367"/>
      <c r="J19" s="367"/>
      <c r="K19" s="367"/>
      <c r="L19" s="367"/>
      <c r="M19" s="367"/>
      <c r="N19" s="367"/>
      <c r="O19" s="367"/>
      <c r="P19" s="367"/>
    </row>
    <row r="20" spans="2:16" ht="15.75">
      <c r="B20" s="368"/>
      <c r="C20" s="367"/>
      <c r="D20" s="367"/>
      <c r="E20" s="367"/>
      <c r="F20" s="367"/>
      <c r="G20" s="367"/>
      <c r="H20" s="367"/>
      <c r="I20" s="367"/>
      <c r="J20" s="367"/>
      <c r="K20" s="367"/>
      <c r="L20" s="367"/>
      <c r="M20" s="367"/>
      <c r="N20" s="367"/>
      <c r="O20" s="367"/>
      <c r="P20" s="367"/>
    </row>
    <row r="21" spans="2:16" ht="15.75">
      <c r="B21" s="368"/>
      <c r="C21" s="367"/>
      <c r="D21" s="367"/>
      <c r="E21" s="367"/>
      <c r="F21" s="367"/>
      <c r="G21" s="367"/>
      <c r="H21" s="367"/>
      <c r="I21" s="367"/>
      <c r="J21" s="367"/>
      <c r="K21" s="367"/>
      <c r="L21" s="367"/>
      <c r="M21" s="367"/>
      <c r="N21" s="367"/>
      <c r="O21" s="367"/>
      <c r="P21" s="367"/>
    </row>
    <row r="22" spans="2:16" ht="15.75">
      <c r="B22" s="368"/>
      <c r="C22" s="367"/>
      <c r="D22" s="367"/>
      <c r="E22" s="367"/>
      <c r="F22" s="367"/>
      <c r="G22" s="367"/>
      <c r="H22" s="367"/>
      <c r="I22" s="367"/>
      <c r="J22" s="367"/>
      <c r="K22" s="367"/>
      <c r="L22" s="367"/>
      <c r="M22" s="367"/>
      <c r="N22" s="367"/>
      <c r="O22" s="367"/>
      <c r="P22" s="367"/>
    </row>
    <row r="23" spans="2:16" ht="15.75">
      <c r="B23" s="368"/>
      <c r="C23" s="367"/>
      <c r="D23" s="367"/>
      <c r="E23" s="367"/>
      <c r="F23" s="367"/>
      <c r="G23" s="367"/>
      <c r="H23" s="367"/>
      <c r="I23" s="367"/>
      <c r="J23" s="367"/>
      <c r="K23" s="367"/>
      <c r="L23" s="367"/>
      <c r="M23" s="367"/>
      <c r="N23" s="367"/>
      <c r="O23" s="367"/>
      <c r="P23" s="367"/>
    </row>
    <row r="24" spans="2:16" ht="15.75">
      <c r="B24" s="368"/>
      <c r="C24" s="367"/>
      <c r="D24" s="367"/>
      <c r="E24" s="367"/>
      <c r="F24" s="367"/>
      <c r="G24" s="367"/>
      <c r="H24" s="367"/>
      <c r="I24" s="367"/>
      <c r="J24" s="367"/>
      <c r="K24" s="367"/>
      <c r="L24" s="367"/>
      <c r="M24" s="367"/>
      <c r="N24" s="367"/>
      <c r="O24" s="367"/>
      <c r="P24" s="367"/>
    </row>
    <row r="25" spans="2:16" ht="15.75">
      <c r="B25" s="368"/>
      <c r="C25" s="367"/>
      <c r="D25" s="312" t="s">
        <v>257</v>
      </c>
      <c r="F25" s="367"/>
      <c r="G25" s="367"/>
      <c r="H25" s="367"/>
      <c r="I25" s="367"/>
      <c r="J25" s="367"/>
      <c r="K25" s="367"/>
      <c r="L25" s="367"/>
      <c r="M25" s="367"/>
      <c r="N25" s="367"/>
      <c r="O25" s="367"/>
      <c r="P25" s="367"/>
    </row>
    <row r="26" spans="2:16" ht="27.75" customHeight="1">
      <c r="B26" s="891"/>
      <c r="C26" s="891"/>
      <c r="D26" s="902" t="s">
        <v>256</v>
      </c>
      <c r="E26" s="898" t="s">
        <v>255</v>
      </c>
      <c r="F26" s="899"/>
      <c r="G26" s="898" t="s">
        <v>254</v>
      </c>
      <c r="H26" s="899"/>
      <c r="I26" s="898" t="s">
        <v>254</v>
      </c>
      <c r="J26" s="899"/>
      <c r="K26" s="898" t="s">
        <v>254</v>
      </c>
      <c r="L26" s="899"/>
      <c r="M26" s="898" t="s">
        <v>254</v>
      </c>
      <c r="N26" s="899"/>
      <c r="O26" s="898" t="s">
        <v>254</v>
      </c>
      <c r="P26" s="899"/>
    </row>
    <row r="27" spans="2:16" ht="19.5" customHeight="1">
      <c r="B27" s="891"/>
      <c r="C27" s="891"/>
      <c r="D27" s="902"/>
      <c r="E27" s="384" t="s">
        <v>253</v>
      </c>
      <c r="F27" s="383" t="s">
        <v>252</v>
      </c>
      <c r="G27" s="384" t="s">
        <v>253</v>
      </c>
      <c r="H27" s="383" t="s">
        <v>252</v>
      </c>
      <c r="I27" s="384" t="s">
        <v>253</v>
      </c>
      <c r="J27" s="383" t="s">
        <v>252</v>
      </c>
      <c r="K27" s="384" t="s">
        <v>253</v>
      </c>
      <c r="L27" s="383" t="s">
        <v>252</v>
      </c>
      <c r="M27" s="384" t="s">
        <v>253</v>
      </c>
      <c r="N27" s="383" t="s">
        <v>252</v>
      </c>
      <c r="O27" s="384" t="s">
        <v>253</v>
      </c>
      <c r="P27" s="383" t="s">
        <v>252</v>
      </c>
    </row>
    <row r="28" spans="2:16" ht="19.5" customHeight="1">
      <c r="B28" s="367"/>
      <c r="C28" s="367"/>
      <c r="D28" s="379" t="s">
        <v>212</v>
      </c>
      <c r="E28" s="382"/>
      <c r="F28" s="380"/>
      <c r="G28" s="381"/>
      <c r="H28" s="380"/>
      <c r="I28" s="381"/>
      <c r="J28" s="380"/>
      <c r="K28" s="381"/>
      <c r="L28" s="380"/>
      <c r="M28" s="381"/>
      <c r="N28" s="380"/>
      <c r="O28" s="381"/>
      <c r="P28" s="380"/>
    </row>
    <row r="29" spans="2:16" ht="19.5" customHeight="1">
      <c r="B29" s="367"/>
      <c r="C29" s="367"/>
      <c r="D29" s="379" t="s">
        <v>251</v>
      </c>
      <c r="E29" s="378">
        <f>+IF(F$28="","",F29/F$28)</f>
      </c>
      <c r="F29" s="380"/>
      <c r="G29" s="378">
        <f>+IF(H$28="","",H29/H$28)</f>
      </c>
      <c r="H29" s="380"/>
      <c r="I29" s="378">
        <f>+IF(J$28="","",J29/J$28)</f>
      </c>
      <c r="J29" s="380"/>
      <c r="K29" s="378">
        <f>+IF(L$28="","",L29/L$28)</f>
      </c>
      <c r="L29" s="380"/>
      <c r="M29" s="378">
        <f>+IF(N$28="","",N29/N$28)</f>
      </c>
      <c r="N29" s="380"/>
      <c r="O29" s="378">
        <f>+IF(P$28="","",P29/P$28)</f>
      </c>
      <c r="P29" s="380"/>
    </row>
    <row r="30" spans="2:16" ht="19.5" customHeight="1">
      <c r="B30" s="891"/>
      <c r="C30" s="891"/>
      <c r="D30" s="379" t="s">
        <v>250</v>
      </c>
      <c r="E30" s="378">
        <f>+IF(F$28="","",F30/F$28)</f>
      </c>
      <c r="F30" s="377"/>
      <c r="G30" s="378">
        <f>+IF(H$28="","",H30/H$28)</f>
      </c>
      <c r="H30" s="377"/>
      <c r="I30" s="378">
        <f>+IF(J$28="","",J30/J$28)</f>
      </c>
      <c r="J30" s="377"/>
      <c r="K30" s="378">
        <f>+IF(L$28="","",L30/L$28)</f>
      </c>
      <c r="L30" s="377"/>
      <c r="M30" s="378">
        <f>+IF(N$28="","",N30/N$28)</f>
      </c>
      <c r="N30" s="377"/>
      <c r="O30" s="378">
        <f>+IF(P$28="","",P30/P$28)</f>
      </c>
      <c r="P30" s="377"/>
    </row>
    <row r="31" spans="2:16" ht="19.5" customHeight="1">
      <c r="B31" s="891"/>
      <c r="C31" s="891"/>
      <c r="D31" s="379" t="s">
        <v>249</v>
      </c>
      <c r="E31" s="378">
        <f>+IF(F$28="","",F31/F$28)</f>
      </c>
      <c r="F31" s="377"/>
      <c r="G31" s="378">
        <f>+IF(H$28="","",H31/H$28)</f>
      </c>
      <c r="H31" s="377"/>
      <c r="I31" s="378">
        <f>+IF(J$28="","",J31/J$28)</f>
      </c>
      <c r="J31" s="377"/>
      <c r="K31" s="378">
        <f>+IF(L$28="","",L31/L$28)</f>
      </c>
      <c r="L31" s="377"/>
      <c r="M31" s="378">
        <f>+IF(N$28="","",N31/N$28)</f>
      </c>
      <c r="N31" s="377"/>
      <c r="O31" s="378">
        <f>+IF(P$28="","",P31/P$28)</f>
      </c>
      <c r="P31" s="377"/>
    </row>
    <row r="32" spans="2:16" ht="19.5" customHeight="1">
      <c r="B32" s="891"/>
      <c r="C32" s="891"/>
      <c r="D32" s="379" t="s">
        <v>248</v>
      </c>
      <c r="E32" s="378">
        <f>+IF(F$28="","",F32/F$28)</f>
      </c>
      <c r="F32" s="377"/>
      <c r="G32" s="378">
        <f>+IF(H$28="","",H32/H$28)</f>
      </c>
      <c r="H32" s="377"/>
      <c r="I32" s="378">
        <f>+IF(J$28="","",J32/J$28)</f>
      </c>
      <c r="J32" s="377"/>
      <c r="K32" s="378">
        <f>+IF(L$28="","",L32/L$28)</f>
      </c>
      <c r="L32" s="377"/>
      <c r="M32" s="378">
        <f>+IF(N$28="","",N32/N$28)</f>
      </c>
      <c r="N32" s="377"/>
      <c r="O32" s="378">
        <f>+IF(P$28="","",P32/P$28)</f>
      </c>
      <c r="P32" s="377"/>
    </row>
    <row r="33" spans="2:16" ht="19.5" customHeight="1">
      <c r="B33" s="891"/>
      <c r="C33" s="891"/>
      <c r="D33" s="379"/>
      <c r="E33" s="378">
        <f>+IF(F$28="","",F33/F$28)</f>
      </c>
      <c r="F33" s="377"/>
      <c r="G33" s="378">
        <f>+IF(H$28="","",H33/H$28)</f>
      </c>
      <c r="H33" s="377"/>
      <c r="I33" s="378">
        <f>+IF(J$28="","",J33/J$28)</f>
      </c>
      <c r="J33" s="377"/>
      <c r="K33" s="378">
        <f>+IF(L$28="","",L33/L$28)</f>
      </c>
      <c r="L33" s="377"/>
      <c r="M33" s="378">
        <f>+IF(N$28="","",N33/N$28)</f>
      </c>
      <c r="N33" s="377"/>
      <c r="O33" s="378">
        <f>+IF(P$28="","",P33/P$28)</f>
      </c>
      <c r="P33" s="377"/>
    </row>
    <row r="34" spans="2:16" ht="7.5" customHeight="1">
      <c r="B34" s="367"/>
      <c r="C34" s="367"/>
      <c r="D34" s="370"/>
      <c r="E34" s="375"/>
      <c r="F34" s="374"/>
      <c r="G34" s="375"/>
      <c r="H34" s="376"/>
      <c r="I34" s="375"/>
      <c r="J34" s="374"/>
      <c r="K34" s="375"/>
      <c r="L34" s="374"/>
      <c r="M34" s="375"/>
      <c r="N34" s="374"/>
      <c r="O34" s="375"/>
      <c r="P34" s="374"/>
    </row>
    <row r="35" spans="2:22" ht="15" customHeight="1">
      <c r="B35" s="891"/>
      <c r="C35" s="891"/>
      <c r="D35" s="314"/>
      <c r="E35" s="900" t="s">
        <v>209</v>
      </c>
      <c r="F35" s="901"/>
      <c r="H35" s="373"/>
      <c r="Q35" s="891"/>
      <c r="R35" s="891"/>
      <c r="S35" s="891"/>
      <c r="T35" s="891"/>
      <c r="U35" s="891"/>
      <c r="V35" s="891"/>
    </row>
    <row r="36" ht="9" customHeight="1"/>
    <row r="38" spans="4:22" ht="19.5" customHeight="1">
      <c r="D38" s="367"/>
      <c r="E38" s="367"/>
      <c r="F38" s="367"/>
      <c r="G38" s="367"/>
      <c r="H38" s="367"/>
      <c r="I38" s="367"/>
      <c r="J38" s="367"/>
      <c r="K38" s="367"/>
      <c r="L38" s="367"/>
      <c r="M38" s="367"/>
      <c r="N38" s="367"/>
      <c r="O38" s="367"/>
      <c r="P38" s="367"/>
      <c r="Q38" s="367"/>
      <c r="R38" s="367"/>
      <c r="S38" s="367"/>
      <c r="T38" s="367"/>
      <c r="U38" s="367"/>
      <c r="V38" s="367"/>
    </row>
    <row r="39" ht="19.5" customHeight="1"/>
    <row r="40" spans="8:17" ht="19.5" customHeight="1">
      <c r="H40" s="897"/>
      <c r="I40" s="370"/>
      <c r="J40" s="372"/>
      <c r="K40" s="372"/>
      <c r="L40" s="372"/>
      <c r="M40" s="372"/>
      <c r="N40" s="372"/>
      <c r="O40" s="372"/>
      <c r="P40" s="372"/>
      <c r="Q40" s="372"/>
    </row>
    <row r="41" spans="8:17" ht="19.5" customHeight="1">
      <c r="H41" s="897"/>
      <c r="I41" s="370"/>
      <c r="J41" s="371"/>
      <c r="K41" s="371"/>
      <c r="L41" s="371"/>
      <c r="M41" s="371"/>
      <c r="N41" s="371"/>
      <c r="O41" s="371"/>
      <c r="P41" s="371"/>
      <c r="Q41" s="371"/>
    </row>
    <row r="42" spans="8:17" ht="19.5" customHeight="1">
      <c r="H42" s="370"/>
      <c r="I42" s="370"/>
      <c r="J42" s="369"/>
      <c r="K42" s="369"/>
      <c r="L42" s="369"/>
      <c r="M42" s="369"/>
      <c r="N42" s="369"/>
      <c r="O42" s="369"/>
      <c r="P42" s="369"/>
      <c r="Q42" s="369"/>
    </row>
    <row r="43" spans="8:17" ht="19.5" customHeight="1">
      <c r="H43" s="370"/>
      <c r="I43" s="370"/>
      <c r="J43" s="369"/>
      <c r="K43" s="369"/>
      <c r="L43" s="369"/>
      <c r="M43" s="369"/>
      <c r="N43" s="369"/>
      <c r="O43" s="369"/>
      <c r="P43" s="369"/>
      <c r="Q43" s="369"/>
    </row>
    <row r="44" spans="8:17" ht="19.5" customHeight="1">
      <c r="H44" s="370"/>
      <c r="I44" s="370"/>
      <c r="J44" s="369"/>
      <c r="K44" s="369"/>
      <c r="L44" s="369"/>
      <c r="M44" s="369"/>
      <c r="N44" s="369"/>
      <c r="O44" s="369"/>
      <c r="P44" s="369"/>
      <c r="Q44" s="369"/>
    </row>
    <row r="45" spans="4:17" ht="27.75" customHeight="1">
      <c r="D45" s="896"/>
      <c r="E45" s="896"/>
      <c r="F45" s="896"/>
      <c r="H45" s="370"/>
      <c r="I45" s="370"/>
      <c r="J45" s="369"/>
      <c r="K45" s="369"/>
      <c r="L45" s="369"/>
      <c r="M45" s="369"/>
      <c r="N45" s="369"/>
      <c r="O45" s="369"/>
      <c r="P45" s="369"/>
      <c r="Q45" s="369"/>
    </row>
    <row r="46" spans="4:6" ht="27.75" customHeight="1">
      <c r="D46" s="896"/>
      <c r="E46" s="896"/>
      <c r="F46" s="896"/>
    </row>
    <row r="47" spans="4:6" ht="27.75" customHeight="1">
      <c r="D47" s="896"/>
      <c r="E47" s="896"/>
      <c r="F47" s="896"/>
    </row>
    <row r="48" spans="4:6" ht="27.75" customHeight="1">
      <c r="D48" s="896"/>
      <c r="E48" s="896"/>
      <c r="F48" s="896"/>
    </row>
    <row r="49" spans="4:6" ht="27.75" customHeight="1">
      <c r="D49" s="896"/>
      <c r="E49" s="896"/>
      <c r="F49" s="896"/>
    </row>
  </sheetData>
  <sheetProtection sheet="1" formatCells="0" insertColumns="0" insertRows="0" deleteColumns="0" deleteRows="0"/>
  <mergeCells count="23">
    <mergeCell ref="B1:L1"/>
    <mergeCell ref="B26:C26"/>
    <mergeCell ref="D26:D27"/>
    <mergeCell ref="E26:F26"/>
    <mergeCell ref="G26:H26"/>
    <mergeCell ref="I26:J26"/>
    <mergeCell ref="K26:L26"/>
    <mergeCell ref="D49:F49"/>
    <mergeCell ref="B35:C35"/>
    <mergeCell ref="D47:F47"/>
    <mergeCell ref="D48:F48"/>
    <mergeCell ref="B27:C27"/>
    <mergeCell ref="B30:C30"/>
    <mergeCell ref="B31:C31"/>
    <mergeCell ref="B32:C32"/>
    <mergeCell ref="B33:C33"/>
    <mergeCell ref="Q35:V35"/>
    <mergeCell ref="H40:H41"/>
    <mergeCell ref="O26:P26"/>
    <mergeCell ref="D45:F45"/>
    <mergeCell ref="D46:F46"/>
    <mergeCell ref="E35:F35"/>
    <mergeCell ref="M26:N26"/>
  </mergeCells>
  <printOptions horizontalCentered="1"/>
  <pageMargins left="0.3937007874015748" right="0.3937007874015748" top="0.3937007874015748" bottom="0.3937007874015748" header="0.5118110236220472" footer="0.5118110236220472"/>
  <pageSetup horizontalDpi="600" verticalDpi="600" orientation="landscape" paperSize="9" scale="81" r:id="rId3"/>
  <rowBreaks count="1" manualBreakCount="1">
    <brk id="36" min="1" max="14" man="1"/>
  </rowBreaks>
  <drawing r:id="rId1"/>
  <legacyDrawingHF r:id="rId2"/>
</worksheet>
</file>

<file path=xl/worksheets/sheet12.xml><?xml version="1.0" encoding="utf-8"?>
<worksheet xmlns="http://schemas.openxmlformats.org/spreadsheetml/2006/main" xmlns:r="http://schemas.openxmlformats.org/officeDocument/2006/relationships">
  <dimension ref="B1:O48"/>
  <sheetViews>
    <sheetView showGridLines="0" view="pageLayout" zoomScaleSheetLayoutView="90" workbookViewId="0" topLeftCell="A13">
      <selection activeCell="O31" sqref="O31"/>
    </sheetView>
  </sheetViews>
  <sheetFormatPr defaultColWidth="9.140625" defaultRowHeight="12"/>
  <cols>
    <col min="1" max="1" width="4.421875" style="312" customWidth="1"/>
    <col min="2" max="2" width="10.7109375" style="312" customWidth="1"/>
    <col min="3" max="3" width="6.7109375" style="312" customWidth="1"/>
    <col min="4" max="4" width="16.28125" style="312" customWidth="1"/>
    <col min="5" max="12" width="10.7109375" style="312" customWidth="1"/>
    <col min="13" max="16384" width="8.8515625" style="312" customWidth="1"/>
  </cols>
  <sheetData>
    <row r="1" spans="2:8" ht="15.75">
      <c r="B1" s="890"/>
      <c r="C1" s="891"/>
      <c r="D1" s="891"/>
      <c r="E1" s="891"/>
      <c r="F1" s="891"/>
      <c r="G1" s="891"/>
      <c r="H1" s="891"/>
    </row>
    <row r="2" spans="2:8" ht="15.75">
      <c r="B2" s="368"/>
      <c r="C2" s="367"/>
      <c r="D2" s="367"/>
      <c r="E2" s="367"/>
      <c r="F2" s="367"/>
      <c r="G2" s="367"/>
      <c r="H2" s="367"/>
    </row>
    <row r="3" spans="2:8" ht="15.75">
      <c r="B3" s="368"/>
      <c r="C3" s="367"/>
      <c r="D3" s="367"/>
      <c r="E3" s="367"/>
      <c r="F3" s="367"/>
      <c r="G3" s="367"/>
      <c r="H3" s="367"/>
    </row>
    <row r="4" spans="2:8" ht="15.75">
      <c r="B4" s="368"/>
      <c r="C4" s="367"/>
      <c r="D4" s="367"/>
      <c r="E4" s="367"/>
      <c r="F4" s="367"/>
      <c r="G4" s="367"/>
      <c r="H4" s="367"/>
    </row>
    <row r="5" spans="2:8" ht="15.75">
      <c r="B5" s="368"/>
      <c r="C5" s="367"/>
      <c r="D5" s="367"/>
      <c r="E5" s="367"/>
      <c r="F5" s="367"/>
      <c r="G5" s="367"/>
      <c r="H5" s="367"/>
    </row>
    <row r="6" spans="2:8" ht="15.75">
      <c r="B6" s="368"/>
      <c r="C6" s="367"/>
      <c r="D6" s="367"/>
      <c r="E6" s="367"/>
      <c r="F6" s="367"/>
      <c r="G6" s="367"/>
      <c r="H6" s="367"/>
    </row>
    <row r="7" spans="2:8" ht="15.75">
      <c r="B7" s="368"/>
      <c r="C7" s="367"/>
      <c r="D7" s="367"/>
      <c r="E7" s="367"/>
      <c r="F7" s="367"/>
      <c r="G7" s="367"/>
      <c r="H7" s="367"/>
    </row>
    <row r="8" spans="2:8" ht="15.75">
      <c r="B8" s="368"/>
      <c r="C8" s="367"/>
      <c r="D8" s="367"/>
      <c r="E8" s="367"/>
      <c r="F8" s="367"/>
      <c r="G8" s="367"/>
      <c r="H8" s="367"/>
    </row>
    <row r="9" spans="2:8" ht="15.75">
      <c r="B9" s="368"/>
      <c r="C9" s="367"/>
      <c r="D9" s="367"/>
      <c r="E9" s="367"/>
      <c r="F9" s="367"/>
      <c r="G9" s="367"/>
      <c r="H9" s="367"/>
    </row>
    <row r="10" spans="2:8" ht="15.75">
      <c r="B10" s="368"/>
      <c r="C10" s="367"/>
      <c r="D10" s="367"/>
      <c r="E10" s="367"/>
      <c r="F10" s="367"/>
      <c r="G10" s="367"/>
      <c r="H10" s="367"/>
    </row>
    <row r="11" spans="2:8" ht="15.75">
      <c r="B11" s="368"/>
      <c r="C11" s="367"/>
      <c r="D11" s="367"/>
      <c r="E11" s="367"/>
      <c r="F11" s="367"/>
      <c r="G11" s="367"/>
      <c r="H11" s="367"/>
    </row>
    <row r="12" spans="2:8" ht="15.75">
      <c r="B12" s="368"/>
      <c r="C12" s="367"/>
      <c r="D12" s="367"/>
      <c r="E12" s="367"/>
      <c r="F12" s="367"/>
      <c r="G12" s="367"/>
      <c r="H12" s="367"/>
    </row>
    <row r="13" spans="2:8" ht="15.75">
      <c r="B13" s="368"/>
      <c r="C13" s="367"/>
      <c r="D13" s="367"/>
      <c r="E13" s="367"/>
      <c r="F13" s="367"/>
      <c r="G13" s="367"/>
      <c r="H13" s="367"/>
    </row>
    <row r="14" spans="2:8" ht="15.75">
      <c r="B14" s="368"/>
      <c r="C14" s="367"/>
      <c r="D14" s="367"/>
      <c r="E14" s="367"/>
      <c r="F14" s="367"/>
      <c r="G14" s="367"/>
      <c r="H14" s="367"/>
    </row>
    <row r="15" spans="2:8" ht="15.75">
      <c r="B15" s="368"/>
      <c r="C15" s="367"/>
      <c r="D15" s="367"/>
      <c r="E15" s="367"/>
      <c r="F15" s="367"/>
      <c r="G15" s="367"/>
      <c r="H15" s="367"/>
    </row>
    <row r="16" spans="2:8" ht="15.75">
      <c r="B16" s="368"/>
      <c r="C16" s="367"/>
      <c r="D16" s="367"/>
      <c r="E16" s="367"/>
      <c r="F16" s="367"/>
      <c r="G16" s="367"/>
      <c r="H16" s="367"/>
    </row>
    <row r="17" spans="2:8" ht="15.75">
      <c r="B17" s="368"/>
      <c r="C17" s="367"/>
      <c r="D17" s="367"/>
      <c r="E17" s="367"/>
      <c r="F17" s="367"/>
      <c r="G17" s="367"/>
      <c r="H17" s="367"/>
    </row>
    <row r="18" spans="2:8" ht="15.75">
      <c r="B18" s="368"/>
      <c r="C18" s="367"/>
      <c r="D18" s="367"/>
      <c r="E18" s="367"/>
      <c r="F18" s="367"/>
      <c r="G18" s="367"/>
      <c r="H18" s="367"/>
    </row>
    <row r="19" spans="2:8" ht="15.75">
      <c r="B19" s="368"/>
      <c r="C19" s="367"/>
      <c r="D19" s="367"/>
      <c r="E19" s="367"/>
      <c r="F19" s="367"/>
      <c r="G19" s="367"/>
      <c r="H19" s="367"/>
    </row>
    <row r="20" spans="2:8" ht="15.75">
      <c r="B20" s="368"/>
      <c r="C20" s="367"/>
      <c r="D20" s="367"/>
      <c r="E20" s="367"/>
      <c r="F20" s="367"/>
      <c r="G20" s="367"/>
      <c r="H20" s="367"/>
    </row>
    <row r="21" spans="2:8" ht="15.75">
      <c r="B21" s="368"/>
      <c r="C21" s="367"/>
      <c r="D21" s="367"/>
      <c r="E21" s="367"/>
      <c r="F21" s="367"/>
      <c r="G21" s="367"/>
      <c r="H21" s="367"/>
    </row>
    <row r="22" spans="2:8" ht="15.75">
      <c r="B22" s="368"/>
      <c r="C22" s="367"/>
      <c r="D22" s="367"/>
      <c r="E22" s="367"/>
      <c r="F22" s="367"/>
      <c r="G22" s="367"/>
      <c r="H22" s="367"/>
    </row>
    <row r="23" spans="2:8" ht="15.75">
      <c r="B23" s="368"/>
      <c r="C23" s="367"/>
      <c r="D23" s="367"/>
      <c r="E23" s="367"/>
      <c r="F23" s="367"/>
      <c r="G23" s="367"/>
      <c r="H23" s="367"/>
    </row>
    <row r="24" spans="2:8" ht="15.75">
      <c r="B24" s="368"/>
      <c r="C24" s="367"/>
      <c r="D24" s="367"/>
      <c r="E24" s="367"/>
      <c r="F24" s="367"/>
      <c r="G24" s="367"/>
      <c r="H24" s="367"/>
    </row>
    <row r="25" spans="2:8" ht="15.75">
      <c r="B25" s="368"/>
      <c r="C25" s="367"/>
      <c r="D25" s="367"/>
      <c r="E25" s="367"/>
      <c r="F25" s="367"/>
      <c r="G25" s="367"/>
      <c r="H25" s="367"/>
    </row>
    <row r="26" ht="12.75">
      <c r="D26" s="312" t="s">
        <v>265</v>
      </c>
    </row>
    <row r="27" ht="12.75">
      <c r="J27" s="395" t="s">
        <v>210</v>
      </c>
    </row>
    <row r="28" spans="2:11" ht="21.75" customHeight="1">
      <c r="B28" s="891"/>
      <c r="C28" s="891"/>
      <c r="D28" s="904" t="s">
        <v>256</v>
      </c>
      <c r="E28" s="394" t="s">
        <v>50</v>
      </c>
      <c r="F28" s="394" t="s">
        <v>244</v>
      </c>
      <c r="G28" s="394" t="s">
        <v>244</v>
      </c>
      <c r="H28" s="394" t="s">
        <v>244</v>
      </c>
      <c r="I28" s="394" t="s">
        <v>244</v>
      </c>
      <c r="J28" s="394" t="s">
        <v>244</v>
      </c>
      <c r="K28" s="389"/>
    </row>
    <row r="29" spans="2:11" ht="24" customHeight="1">
      <c r="B29" s="891"/>
      <c r="C29" s="891"/>
      <c r="D29" s="904"/>
      <c r="E29" s="393" t="s">
        <v>264</v>
      </c>
      <c r="F29" s="392" t="s">
        <v>263</v>
      </c>
      <c r="G29" s="392" t="s">
        <v>263</v>
      </c>
      <c r="H29" s="392" t="s">
        <v>263</v>
      </c>
      <c r="I29" s="392" t="s">
        <v>263</v>
      </c>
      <c r="J29" s="392" t="s">
        <v>263</v>
      </c>
      <c r="K29" s="389"/>
    </row>
    <row r="30" spans="2:11" ht="19.5" customHeight="1">
      <c r="B30" s="891"/>
      <c r="C30" s="891"/>
      <c r="D30" s="391" t="s">
        <v>262</v>
      </c>
      <c r="E30" s="390"/>
      <c r="F30" s="390"/>
      <c r="G30" s="390"/>
      <c r="H30" s="390"/>
      <c r="I30" s="390"/>
      <c r="J30" s="390"/>
      <c r="K30" s="389"/>
    </row>
    <row r="31" spans="2:11" ht="19.5" customHeight="1">
      <c r="B31" s="891"/>
      <c r="C31" s="891"/>
      <c r="D31" s="391" t="s">
        <v>261</v>
      </c>
      <c r="E31" s="390"/>
      <c r="F31" s="390"/>
      <c r="G31" s="390"/>
      <c r="H31" s="390"/>
      <c r="I31" s="390"/>
      <c r="J31" s="390"/>
      <c r="K31" s="389"/>
    </row>
    <row r="32" spans="2:11" ht="19.5" customHeight="1">
      <c r="B32" s="891"/>
      <c r="C32" s="891"/>
      <c r="D32" s="391" t="s">
        <v>260</v>
      </c>
      <c r="E32" s="390"/>
      <c r="F32" s="390"/>
      <c r="G32" s="390"/>
      <c r="H32" s="390"/>
      <c r="I32" s="390"/>
      <c r="J32" s="390"/>
      <c r="K32" s="389"/>
    </row>
    <row r="33" spans="2:11" ht="19.5" customHeight="1">
      <c r="B33" s="891"/>
      <c r="C33" s="891"/>
      <c r="D33" s="391" t="s">
        <v>259</v>
      </c>
      <c r="E33" s="390"/>
      <c r="F33" s="390"/>
      <c r="G33" s="390"/>
      <c r="H33" s="390"/>
      <c r="I33" s="390"/>
      <c r="J33" s="390"/>
      <c r="K33" s="389"/>
    </row>
    <row r="34" spans="2:11" ht="19.5" customHeight="1">
      <c r="B34" s="891"/>
      <c r="C34" s="891"/>
      <c r="D34" s="391" t="s">
        <v>258</v>
      </c>
      <c r="E34" s="390"/>
      <c r="F34" s="390"/>
      <c r="G34" s="390"/>
      <c r="H34" s="390"/>
      <c r="I34" s="390"/>
      <c r="J34" s="390"/>
      <c r="K34" s="389"/>
    </row>
    <row r="37" spans="4:15" ht="19.5" customHeight="1">
      <c r="D37" s="367"/>
      <c r="E37" s="367"/>
      <c r="F37" s="367"/>
      <c r="G37" s="367"/>
      <c r="H37" s="367"/>
      <c r="I37" s="367"/>
      <c r="J37" s="367"/>
      <c r="K37" s="367"/>
      <c r="L37" s="367"/>
      <c r="M37" s="367"/>
      <c r="N37" s="367"/>
      <c r="O37" s="367"/>
    </row>
    <row r="38" ht="19.5" customHeight="1"/>
    <row r="39" ht="19.5" customHeight="1"/>
    <row r="40" ht="19.5" customHeight="1"/>
    <row r="41" spans="7:11" ht="19.5" customHeight="1">
      <c r="G41" s="903"/>
      <c r="H41" s="388"/>
      <c r="I41" s="388"/>
      <c r="J41" s="388"/>
      <c r="K41" s="388"/>
    </row>
    <row r="42" spans="6:11" ht="19.5" customHeight="1">
      <c r="F42" s="367"/>
      <c r="G42" s="903"/>
      <c r="H42" s="387"/>
      <c r="I42" s="387"/>
      <c r="J42" s="387"/>
      <c r="K42" s="387"/>
    </row>
    <row r="43" spans="7:11" ht="19.5" customHeight="1">
      <c r="G43" s="386"/>
      <c r="H43" s="385"/>
      <c r="I43" s="385"/>
      <c r="J43" s="385"/>
      <c r="K43" s="385"/>
    </row>
    <row r="44" spans="4:11" ht="27.75" customHeight="1">
      <c r="D44" s="896"/>
      <c r="E44" s="896"/>
      <c r="G44" s="386"/>
      <c r="H44" s="385"/>
      <c r="I44" s="385"/>
      <c r="J44" s="385"/>
      <c r="K44" s="385"/>
    </row>
    <row r="45" spans="4:11" ht="27.75" customHeight="1">
      <c r="D45" s="896"/>
      <c r="E45" s="896"/>
      <c r="G45" s="386"/>
      <c r="H45" s="385"/>
      <c r="I45" s="385"/>
      <c r="J45" s="385"/>
      <c r="K45" s="385"/>
    </row>
    <row r="46" spans="4:11" ht="27.75" customHeight="1">
      <c r="D46" s="896"/>
      <c r="E46" s="896"/>
      <c r="G46" s="386"/>
      <c r="H46" s="385"/>
      <c r="I46" s="385"/>
      <c r="J46" s="385"/>
      <c r="K46" s="385"/>
    </row>
    <row r="47" spans="4:11" ht="27.75" customHeight="1">
      <c r="D47" s="896"/>
      <c r="E47" s="896"/>
      <c r="G47" s="386"/>
      <c r="H47" s="385"/>
      <c r="I47" s="385"/>
      <c r="J47" s="385"/>
      <c r="K47" s="385"/>
    </row>
    <row r="48" spans="4:5" ht="27.75" customHeight="1">
      <c r="D48" s="896"/>
      <c r="E48" s="896"/>
    </row>
  </sheetData>
  <sheetProtection/>
  <mergeCells count="15">
    <mergeCell ref="D48:E48"/>
    <mergeCell ref="B34:C34"/>
    <mergeCell ref="D44:E44"/>
    <mergeCell ref="D45:E45"/>
    <mergeCell ref="D46:E46"/>
    <mergeCell ref="D47:E47"/>
    <mergeCell ref="G41:G42"/>
    <mergeCell ref="B32:C32"/>
    <mergeCell ref="B33:C33"/>
    <mergeCell ref="B1:H1"/>
    <mergeCell ref="B28:C28"/>
    <mergeCell ref="B29:C29"/>
    <mergeCell ref="B30:C30"/>
    <mergeCell ref="D28:D29"/>
    <mergeCell ref="B31:C31"/>
  </mergeCells>
  <printOptions horizontalCentered="1"/>
  <pageMargins left="0.3937007874015748" right="0.3937007874015748" top="0.3937007874015748" bottom="0.3937007874015748" header="0.5118110236220472" footer="0.5118110236220472"/>
  <pageSetup horizontalDpi="600" verticalDpi="600" orientation="landscape" paperSize="9" scale="89" r:id="rId3"/>
  <rowBreaks count="1" manualBreakCount="1">
    <brk id="35" min="1" max="14" man="1"/>
  </rowBreaks>
  <drawing r:id="rId1"/>
  <legacyDrawingHF r:id="rId2"/>
</worksheet>
</file>

<file path=xl/worksheets/sheet13.xml><?xml version="1.0" encoding="utf-8"?>
<worksheet xmlns="http://schemas.openxmlformats.org/spreadsheetml/2006/main" xmlns:r="http://schemas.openxmlformats.org/officeDocument/2006/relationships">
  <dimension ref="A1:A1"/>
  <sheetViews>
    <sheetView showGridLines="0" view="pageLayout" zoomScaleNormal="60" workbookViewId="0" topLeftCell="A25">
      <selection activeCell="T16" sqref="T16"/>
    </sheetView>
  </sheetViews>
  <sheetFormatPr defaultColWidth="9.140625" defaultRowHeight="12"/>
  <cols>
    <col min="1" max="16384" width="8.8515625" style="312" customWidth="1"/>
  </cols>
  <sheetData/>
  <sheetProtection/>
  <printOptions/>
  <pageMargins left="0.7086614173228347" right="0.7086614173228347" top="0.7480314960629921" bottom="0.7480314960629921" header="0.31496062992125984" footer="0.31496062992125984"/>
  <pageSetup horizontalDpi="600" verticalDpi="600" orientation="landscape" paperSize="9" r:id="rId3"/>
  <drawing r:id="rId1"/>
  <legacyDrawingHF r:id="rId2"/>
</worksheet>
</file>

<file path=xl/worksheets/sheet14.xml><?xml version="1.0" encoding="utf-8"?>
<worksheet xmlns="http://schemas.openxmlformats.org/spreadsheetml/2006/main" xmlns:r="http://schemas.openxmlformats.org/officeDocument/2006/relationships">
  <sheetPr>
    <pageSetUpPr fitToPage="1"/>
  </sheetPr>
  <dimension ref="B4:J20"/>
  <sheetViews>
    <sheetView showGridLines="0" zoomScale="80" zoomScaleNormal="80" zoomScalePageLayoutView="0" workbookViewId="0" topLeftCell="A1">
      <selection activeCell="G20" sqref="G20"/>
    </sheetView>
  </sheetViews>
  <sheetFormatPr defaultColWidth="9.140625" defaultRowHeight="12"/>
  <cols>
    <col min="1" max="1" width="3.28125" style="312" customWidth="1"/>
    <col min="2" max="2" width="15.421875" style="312" customWidth="1"/>
    <col min="3" max="3" width="38.140625" style="312" customWidth="1"/>
    <col min="4" max="4" width="18.00390625" style="312" customWidth="1"/>
    <col min="5" max="5" width="10.8515625" style="312" customWidth="1"/>
    <col min="6" max="10" width="17.7109375" style="312" customWidth="1"/>
    <col min="11" max="11" width="6.00390625" style="312" customWidth="1"/>
    <col min="12" max="16384" width="8.8515625" style="312" customWidth="1"/>
  </cols>
  <sheetData>
    <row r="4" spans="2:10" ht="12.75">
      <c r="B4" s="403"/>
      <c r="C4" s="403"/>
      <c r="D4" s="403"/>
      <c r="E4" s="403"/>
      <c r="F4" s="905" t="s">
        <v>275</v>
      </c>
      <c r="G4" s="906"/>
      <c r="H4" s="906"/>
      <c r="I4" s="906"/>
      <c r="J4" s="907"/>
    </row>
    <row r="5" spans="2:10" ht="12.75">
      <c r="B5" s="402" t="s">
        <v>274</v>
      </c>
      <c r="C5" s="402" t="s">
        <v>273</v>
      </c>
      <c r="D5" s="402" t="s">
        <v>272</v>
      </c>
      <c r="E5" s="401" t="s">
        <v>271</v>
      </c>
      <c r="F5" s="400" t="s">
        <v>270</v>
      </c>
      <c r="G5" s="400" t="s">
        <v>269</v>
      </c>
      <c r="H5" s="400" t="s">
        <v>268</v>
      </c>
      <c r="I5" s="400" t="s">
        <v>267</v>
      </c>
      <c r="J5" s="400" t="s">
        <v>266</v>
      </c>
    </row>
    <row r="6" spans="2:10" ht="27" customHeight="1">
      <c r="B6" s="908"/>
      <c r="C6" s="397"/>
      <c r="D6" s="397"/>
      <c r="E6" s="396"/>
      <c r="F6" s="399"/>
      <c r="G6" s="329"/>
      <c r="H6" s="329"/>
      <c r="I6" s="329"/>
      <c r="J6" s="329"/>
    </row>
    <row r="7" spans="2:10" ht="27" customHeight="1">
      <c r="B7" s="908"/>
      <c r="C7" s="397"/>
      <c r="D7" s="397"/>
      <c r="E7" s="909"/>
      <c r="F7" s="399"/>
      <c r="G7" s="329"/>
      <c r="H7" s="329"/>
      <c r="I7" s="329"/>
      <c r="J7" s="329"/>
    </row>
    <row r="8" spans="2:10" ht="27" customHeight="1">
      <c r="B8" s="908"/>
      <c r="C8" s="397"/>
      <c r="D8" s="397"/>
      <c r="E8" s="909"/>
      <c r="F8" s="399"/>
      <c r="G8" s="329"/>
      <c r="H8" s="329"/>
      <c r="I8" s="329"/>
      <c r="J8" s="329"/>
    </row>
    <row r="9" spans="2:10" ht="27" customHeight="1">
      <c r="B9" s="908"/>
      <c r="C9" s="397"/>
      <c r="D9" s="397"/>
      <c r="E9" s="909"/>
      <c r="F9" s="399"/>
      <c r="G9" s="329"/>
      <c r="H9" s="329"/>
      <c r="I9" s="329"/>
      <c r="J9" s="329"/>
    </row>
    <row r="10" spans="2:10" ht="27" customHeight="1">
      <c r="B10" s="908"/>
      <c r="C10" s="397"/>
      <c r="D10" s="397"/>
      <c r="E10" s="909"/>
      <c r="F10" s="399"/>
      <c r="G10" s="329"/>
      <c r="H10" s="329"/>
      <c r="I10" s="329"/>
      <c r="J10" s="329"/>
    </row>
    <row r="11" spans="2:10" ht="27" customHeight="1">
      <c r="B11" s="908"/>
      <c r="C11" s="397"/>
      <c r="D11" s="397"/>
      <c r="E11" s="398"/>
      <c r="F11" s="329"/>
      <c r="G11" s="329"/>
      <c r="H11" s="329"/>
      <c r="I11" s="329"/>
      <c r="J11" s="329"/>
    </row>
    <row r="12" spans="2:10" ht="27" customHeight="1">
      <c r="B12" s="908"/>
      <c r="C12" s="397"/>
      <c r="D12" s="397"/>
      <c r="E12" s="909"/>
      <c r="F12" s="399"/>
      <c r="G12" s="329"/>
      <c r="H12" s="329"/>
      <c r="I12" s="329"/>
      <c r="J12" s="329"/>
    </row>
    <row r="13" spans="2:10" ht="27" customHeight="1">
      <c r="B13" s="908"/>
      <c r="C13" s="397"/>
      <c r="D13" s="397"/>
      <c r="E13" s="909"/>
      <c r="F13" s="399"/>
      <c r="G13" s="329"/>
      <c r="H13" s="329"/>
      <c r="I13" s="329"/>
      <c r="J13" s="329"/>
    </row>
    <row r="14" spans="2:10" ht="27" customHeight="1">
      <c r="B14" s="908"/>
      <c r="C14" s="397"/>
      <c r="D14" s="397"/>
      <c r="E14" s="909"/>
      <c r="F14" s="399"/>
      <c r="G14" s="329"/>
      <c r="H14" s="329"/>
      <c r="I14" s="329"/>
      <c r="J14" s="329"/>
    </row>
    <row r="15" spans="2:10" ht="27" customHeight="1">
      <c r="B15" s="908"/>
      <c r="C15" s="397"/>
      <c r="D15" s="397"/>
      <c r="E15" s="909"/>
      <c r="F15" s="399"/>
      <c r="G15" s="329"/>
      <c r="H15" s="329"/>
      <c r="I15" s="329"/>
      <c r="J15" s="329"/>
    </row>
    <row r="16" spans="2:10" ht="27" customHeight="1">
      <c r="B16" s="908"/>
      <c r="C16" s="397"/>
      <c r="D16" s="397"/>
      <c r="E16" s="909"/>
      <c r="F16" s="329"/>
      <c r="G16" s="329"/>
      <c r="H16" s="329"/>
      <c r="I16" s="329"/>
      <c r="J16" s="329"/>
    </row>
    <row r="17" spans="2:10" ht="27" customHeight="1">
      <c r="B17" s="908"/>
      <c r="C17" s="397"/>
      <c r="D17" s="397"/>
      <c r="E17" s="909"/>
      <c r="F17" s="329"/>
      <c r="G17" s="329"/>
      <c r="H17" s="329"/>
      <c r="I17" s="329"/>
      <c r="J17" s="329"/>
    </row>
    <row r="18" spans="2:10" ht="27" customHeight="1">
      <c r="B18" s="908"/>
      <c r="C18" s="397"/>
      <c r="D18" s="397"/>
      <c r="E18" s="909"/>
      <c r="F18" s="329"/>
      <c r="G18" s="329"/>
      <c r="H18" s="329"/>
      <c r="I18" s="329"/>
      <c r="J18" s="329"/>
    </row>
    <row r="19" spans="2:10" ht="27" customHeight="1">
      <c r="B19" s="908"/>
      <c r="C19" s="397"/>
      <c r="D19" s="397"/>
      <c r="E19" s="909"/>
      <c r="F19" s="329"/>
      <c r="G19" s="329"/>
      <c r="H19" s="329"/>
      <c r="I19" s="329"/>
      <c r="J19" s="329"/>
    </row>
    <row r="20" spans="2:10" ht="27" customHeight="1">
      <c r="B20" s="908"/>
      <c r="C20" s="397"/>
      <c r="D20" s="397"/>
      <c r="E20" s="909"/>
      <c r="F20" s="329"/>
      <c r="G20" s="329"/>
      <c r="H20" s="329"/>
      <c r="I20" s="329"/>
      <c r="J20" s="329"/>
    </row>
  </sheetData>
  <sheetProtection/>
  <mergeCells count="10">
    <mergeCell ref="F4:J4"/>
    <mergeCell ref="B17:B18"/>
    <mergeCell ref="E17:E18"/>
    <mergeCell ref="B19:B20"/>
    <mergeCell ref="E19:E20"/>
    <mergeCell ref="B6:B11"/>
    <mergeCell ref="E7:E8"/>
    <mergeCell ref="E9:E10"/>
    <mergeCell ref="B12:B16"/>
    <mergeCell ref="E12:E16"/>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88" r:id="rId3"/>
  <drawing r:id="rId1"/>
  <legacyDrawingHF r:id="rId2"/>
</worksheet>
</file>

<file path=xl/worksheets/sheet15.xml><?xml version="1.0" encoding="utf-8"?>
<worksheet xmlns="http://schemas.openxmlformats.org/spreadsheetml/2006/main" xmlns:r="http://schemas.openxmlformats.org/officeDocument/2006/relationships">
  <dimension ref="A1:S54"/>
  <sheetViews>
    <sheetView view="pageBreakPreview" zoomScale="90" zoomScaleNormal="75" zoomScaleSheetLayoutView="90" zoomScalePageLayoutView="0" workbookViewId="0" topLeftCell="A1">
      <selection activeCell="I16" sqref="I16"/>
    </sheetView>
  </sheetViews>
  <sheetFormatPr defaultColWidth="9.140625" defaultRowHeight="12"/>
  <cols>
    <col min="1" max="3" width="3.57421875" style="66" customWidth="1"/>
    <col min="4" max="4" width="26.140625" style="66" customWidth="1"/>
    <col min="5" max="5" width="13.00390625" style="66" bestFit="1" customWidth="1"/>
    <col min="6" max="16384" width="9.140625" style="66" customWidth="1"/>
  </cols>
  <sheetData>
    <row r="1" spans="1:19" ht="21">
      <c r="A1" s="300" t="s">
        <v>133</v>
      </c>
      <c r="B1" s="64"/>
      <c r="C1" s="64"/>
      <c r="D1" s="65"/>
      <c r="E1" s="65"/>
      <c r="F1" s="65"/>
      <c r="G1" s="65"/>
      <c r="H1" s="65"/>
      <c r="I1" s="65"/>
      <c r="J1" s="65"/>
      <c r="K1" s="65"/>
      <c r="L1" s="65"/>
      <c r="M1" s="65"/>
      <c r="N1" s="65"/>
      <c r="O1" s="65"/>
      <c r="P1" s="65"/>
      <c r="Q1" s="65"/>
      <c r="R1" s="65"/>
      <c r="S1" s="65"/>
    </row>
    <row r="2" spans="1:19" ht="12.75">
      <c r="A2" s="67" t="s">
        <v>185</v>
      </c>
      <c r="B2" s="65"/>
      <c r="C2" s="65"/>
      <c r="D2" s="65"/>
      <c r="E2" s="65"/>
      <c r="F2" s="65"/>
      <c r="G2" s="65"/>
      <c r="H2" s="65"/>
      <c r="I2" s="65"/>
      <c r="J2" s="65"/>
      <c r="K2" s="65"/>
      <c r="L2" s="65"/>
      <c r="M2" s="65"/>
      <c r="N2" s="65"/>
      <c r="O2" s="65"/>
      <c r="P2" s="65"/>
      <c r="Q2" s="65"/>
      <c r="R2" s="65"/>
      <c r="S2" s="65"/>
    </row>
    <row r="3" spans="1:19" ht="13.5" thickBot="1">
      <c r="A3" s="68"/>
      <c r="B3" s="68"/>
      <c r="C3" s="68"/>
      <c r="D3" s="68"/>
      <c r="E3" s="68"/>
      <c r="F3" s="68"/>
      <c r="G3" s="68"/>
      <c r="H3" s="68"/>
      <c r="I3" s="68"/>
      <c r="J3" s="68"/>
      <c r="K3" s="68"/>
      <c r="L3" s="68"/>
      <c r="M3" s="68"/>
      <c r="N3" s="68"/>
      <c r="O3" s="68"/>
      <c r="P3" s="68"/>
      <c r="Q3" s="68"/>
      <c r="R3" s="68" t="s">
        <v>67</v>
      </c>
      <c r="S3" s="68"/>
    </row>
    <row r="4" spans="1:19" ht="13.5" thickBot="1">
      <c r="A4" s="69"/>
      <c r="B4" s="70"/>
      <c r="C4" s="70"/>
      <c r="D4" s="70"/>
      <c r="E4" s="71"/>
      <c r="F4" s="72" t="s">
        <v>4</v>
      </c>
      <c r="G4" s="199" t="s">
        <v>175</v>
      </c>
      <c r="H4" s="199" t="s">
        <v>175</v>
      </c>
      <c r="I4" s="199" t="s">
        <v>175</v>
      </c>
      <c r="J4" s="199" t="s">
        <v>175</v>
      </c>
      <c r="K4" s="199" t="s">
        <v>175</v>
      </c>
      <c r="L4" s="199" t="s">
        <v>175</v>
      </c>
      <c r="M4" s="199" t="s">
        <v>175</v>
      </c>
      <c r="N4" s="199" t="s">
        <v>175</v>
      </c>
      <c r="O4" s="199" t="s">
        <v>175</v>
      </c>
      <c r="P4" s="199" t="s">
        <v>175</v>
      </c>
      <c r="Q4" s="199" t="s">
        <v>175</v>
      </c>
      <c r="R4" s="199" t="s">
        <v>175</v>
      </c>
      <c r="S4" s="73" t="s">
        <v>5</v>
      </c>
    </row>
    <row r="5" spans="1:19" ht="21" customHeight="1">
      <c r="A5" s="910" t="s">
        <v>68</v>
      </c>
      <c r="B5" s="911"/>
      <c r="C5" s="911"/>
      <c r="D5" s="911"/>
      <c r="E5" s="74"/>
      <c r="F5" s="154"/>
      <c r="G5" s="200"/>
      <c r="H5" s="201"/>
      <c r="I5" s="201"/>
      <c r="J5" s="201"/>
      <c r="K5" s="201"/>
      <c r="L5" s="201"/>
      <c r="M5" s="201"/>
      <c r="N5" s="201"/>
      <c r="O5" s="201"/>
      <c r="P5" s="201"/>
      <c r="Q5" s="201"/>
      <c r="R5" s="201"/>
      <c r="S5" s="158">
        <f>IF(F46="","",SUM(G5:R5))</f>
      </c>
    </row>
    <row r="6" spans="1:19" ht="21" customHeight="1" thickBot="1">
      <c r="A6" s="912" t="s">
        <v>69</v>
      </c>
      <c r="B6" s="913"/>
      <c r="C6" s="913"/>
      <c r="D6" s="913"/>
      <c r="E6" s="75"/>
      <c r="F6" s="155"/>
      <c r="G6" s="202"/>
      <c r="H6" s="203"/>
      <c r="I6" s="203"/>
      <c r="J6" s="203"/>
      <c r="K6" s="203"/>
      <c r="L6" s="203"/>
      <c r="M6" s="203"/>
      <c r="N6" s="203"/>
      <c r="O6" s="203"/>
      <c r="P6" s="203"/>
      <c r="Q6" s="203"/>
      <c r="R6" s="203"/>
      <c r="S6" s="159">
        <f>IF(F46="","",SUM(G6:R6))</f>
      </c>
    </row>
    <row r="7" spans="1:19" ht="21" customHeight="1" thickBot="1">
      <c r="A7" s="914" t="s">
        <v>70</v>
      </c>
      <c r="B7" s="915"/>
      <c r="C7" s="915"/>
      <c r="D7" s="915"/>
      <c r="E7" s="76" t="s">
        <v>71</v>
      </c>
      <c r="F7" s="155"/>
      <c r="G7" s="160">
        <f>IF(F46="","",ROUND(F46,1))</f>
      </c>
      <c r="H7" s="161">
        <f>IF(F46="","",G46)</f>
      </c>
      <c r="I7" s="161">
        <f>IF(F46="","",H46)</f>
      </c>
      <c r="J7" s="161">
        <f>IF(F46="","",I46)</f>
      </c>
      <c r="K7" s="161">
        <f>IF(F46="","",J46)</f>
      </c>
      <c r="L7" s="161">
        <f>IF(F46="","",K46)</f>
      </c>
      <c r="M7" s="161">
        <f>IF(F46="","",L46)</f>
      </c>
      <c r="N7" s="161">
        <f>IF(F46="","",M46)</f>
      </c>
      <c r="O7" s="161">
        <f>IF(F46="","",N46)</f>
      </c>
      <c r="P7" s="161">
        <f>IF(F46="","",O46)</f>
      </c>
      <c r="Q7" s="161">
        <f>IF(F46="","",P46)</f>
      </c>
      <c r="R7" s="161">
        <f>IF(F46="","",Q46)</f>
      </c>
      <c r="S7" s="162"/>
    </row>
    <row r="8" spans="1:19" ht="12.75">
      <c r="A8" s="77"/>
      <c r="B8" s="78"/>
      <c r="C8" s="79"/>
      <c r="D8" s="80" t="s">
        <v>72</v>
      </c>
      <c r="E8" s="81"/>
      <c r="F8" s="155"/>
      <c r="G8" s="202"/>
      <c r="H8" s="203"/>
      <c r="I8" s="203"/>
      <c r="J8" s="203"/>
      <c r="K8" s="203"/>
      <c r="L8" s="203"/>
      <c r="M8" s="203"/>
      <c r="N8" s="203"/>
      <c r="O8" s="203"/>
      <c r="P8" s="203"/>
      <c r="Q8" s="203"/>
      <c r="R8" s="203"/>
      <c r="S8" s="159">
        <f>IF(F46="","",SUM(G8:R8))</f>
      </c>
    </row>
    <row r="9" spans="1:19" ht="12.75">
      <c r="A9" s="77"/>
      <c r="B9" s="78"/>
      <c r="C9" s="79" t="s">
        <v>73</v>
      </c>
      <c r="D9" s="82" t="s">
        <v>74</v>
      </c>
      <c r="E9" s="83"/>
      <c r="F9" s="155"/>
      <c r="G9" s="204"/>
      <c r="H9" s="205"/>
      <c r="I9" s="205"/>
      <c r="J9" s="205"/>
      <c r="K9" s="205"/>
      <c r="L9" s="205"/>
      <c r="M9" s="205"/>
      <c r="N9" s="205"/>
      <c r="O9" s="205"/>
      <c r="P9" s="205"/>
      <c r="Q9" s="205"/>
      <c r="R9" s="205"/>
      <c r="S9" s="163">
        <f>IF(F46="","",SUM(G9:R9))</f>
      </c>
    </row>
    <row r="10" spans="1:19" ht="12.75">
      <c r="A10" s="77"/>
      <c r="B10" s="78" t="s">
        <v>75</v>
      </c>
      <c r="C10" s="79" t="s">
        <v>76</v>
      </c>
      <c r="D10" s="84" t="s">
        <v>11</v>
      </c>
      <c r="E10" s="85"/>
      <c r="F10" s="156"/>
      <c r="G10" s="204"/>
      <c r="H10" s="205"/>
      <c r="I10" s="205"/>
      <c r="J10" s="206"/>
      <c r="K10" s="205"/>
      <c r="L10" s="205"/>
      <c r="M10" s="205"/>
      <c r="N10" s="205"/>
      <c r="O10" s="205"/>
      <c r="P10" s="205"/>
      <c r="Q10" s="205"/>
      <c r="R10" s="205"/>
      <c r="S10" s="163">
        <f>IF(F46="","",SUM(G10:R10))</f>
      </c>
    </row>
    <row r="11" spans="1:19" ht="12.75">
      <c r="A11" s="77"/>
      <c r="B11" s="78"/>
      <c r="C11" s="79" t="s">
        <v>77</v>
      </c>
      <c r="D11" s="82" t="s">
        <v>12</v>
      </c>
      <c r="E11" s="83"/>
      <c r="F11" s="155"/>
      <c r="G11" s="204"/>
      <c r="H11" s="205"/>
      <c r="I11" s="205"/>
      <c r="J11" s="205"/>
      <c r="K11" s="205"/>
      <c r="L11" s="205"/>
      <c r="M11" s="205"/>
      <c r="N11" s="205"/>
      <c r="O11" s="205"/>
      <c r="P11" s="205"/>
      <c r="Q11" s="205"/>
      <c r="R11" s="205"/>
      <c r="S11" s="163">
        <f>IF(F46="","",SUM(G11:R11))</f>
      </c>
    </row>
    <row r="12" spans="1:19" ht="12.75">
      <c r="A12" s="77" t="s">
        <v>78</v>
      </c>
      <c r="B12" s="78"/>
      <c r="C12" s="79" t="s">
        <v>79</v>
      </c>
      <c r="D12" s="82" t="s">
        <v>80</v>
      </c>
      <c r="E12" s="83"/>
      <c r="F12" s="155"/>
      <c r="G12" s="204"/>
      <c r="H12" s="205"/>
      <c r="I12" s="205"/>
      <c r="J12" s="205"/>
      <c r="K12" s="205"/>
      <c r="L12" s="205"/>
      <c r="M12" s="205"/>
      <c r="N12" s="205"/>
      <c r="O12" s="205"/>
      <c r="P12" s="205"/>
      <c r="Q12" s="205"/>
      <c r="R12" s="205"/>
      <c r="S12" s="163">
        <f>IF(F46="","",SUM(G12:R12))</f>
      </c>
    </row>
    <row r="13" spans="1:19" ht="12.75">
      <c r="A13" s="77"/>
      <c r="B13" s="78"/>
      <c r="C13" s="79"/>
      <c r="D13" s="82" t="s">
        <v>81</v>
      </c>
      <c r="E13" s="83"/>
      <c r="F13" s="155"/>
      <c r="G13" s="202"/>
      <c r="H13" s="203"/>
      <c r="I13" s="203"/>
      <c r="J13" s="203"/>
      <c r="K13" s="203"/>
      <c r="L13" s="203"/>
      <c r="M13" s="203"/>
      <c r="N13" s="203"/>
      <c r="O13" s="203"/>
      <c r="P13" s="203"/>
      <c r="Q13" s="203"/>
      <c r="R13" s="203"/>
      <c r="S13" s="159">
        <f>IF(F46="","",SUM(G13:R13))</f>
      </c>
    </row>
    <row r="14" spans="1:19" ht="12.75">
      <c r="A14" s="77"/>
      <c r="B14" s="78" t="s">
        <v>82</v>
      </c>
      <c r="C14" s="78"/>
      <c r="D14" s="86"/>
      <c r="E14" s="87"/>
      <c r="F14" s="155"/>
      <c r="G14" s="207"/>
      <c r="H14" s="208"/>
      <c r="I14" s="208"/>
      <c r="J14" s="208"/>
      <c r="K14" s="208"/>
      <c r="L14" s="208"/>
      <c r="M14" s="208"/>
      <c r="N14" s="208"/>
      <c r="O14" s="208"/>
      <c r="P14" s="208"/>
      <c r="Q14" s="208"/>
      <c r="R14" s="209"/>
      <c r="S14" s="164">
        <f>IF(F46="","",SUM(G14:R14))</f>
      </c>
    </row>
    <row r="15" spans="1:19" ht="12.75">
      <c r="A15" s="77"/>
      <c r="B15" s="78"/>
      <c r="C15" s="916" t="s">
        <v>14</v>
      </c>
      <c r="D15" s="913"/>
      <c r="E15" s="88"/>
      <c r="F15" s="155"/>
      <c r="G15" s="202"/>
      <c r="H15" s="203"/>
      <c r="I15" s="203"/>
      <c r="J15" s="203"/>
      <c r="K15" s="203"/>
      <c r="L15" s="203"/>
      <c r="M15" s="203"/>
      <c r="N15" s="203"/>
      <c r="O15" s="203"/>
      <c r="P15" s="203"/>
      <c r="Q15" s="203"/>
      <c r="R15" s="203"/>
      <c r="S15" s="159">
        <f>IF(F46="","",SUM(G15:R15))</f>
      </c>
    </row>
    <row r="16" spans="1:19" ht="12.75">
      <c r="A16" s="77" t="s">
        <v>15</v>
      </c>
      <c r="B16" s="78"/>
      <c r="C16" s="923" t="s">
        <v>83</v>
      </c>
      <c r="D16" s="924"/>
      <c r="E16" s="89" t="s">
        <v>84</v>
      </c>
      <c r="F16" s="155"/>
      <c r="G16" s="165">
        <f>IF(F46="","",ROUND(G8+G9+G11+G12+G14+G15,1))</f>
      </c>
      <c r="H16" s="165">
        <f>IF(F46="","",ROUND(H8+H9+H11+H12+H14+H15,1))</f>
      </c>
      <c r="I16" s="165">
        <f>IF(F46="","",ROUND(I8+I9+I11+I12+I14+I15,1))</f>
      </c>
      <c r="J16" s="165">
        <f>IF(F46="","",ROUND(J8+J9+J11+J12+J14+J15,1))</f>
      </c>
      <c r="K16" s="165">
        <f>IF(F46="","",ROUND(K8+K9+K11+K12+K14+K15,1))</f>
      </c>
      <c r="L16" s="165">
        <f>IF(F46="","",ROUND(L8+L9+L11+L12+L14+L15,1))</f>
      </c>
      <c r="M16" s="165">
        <f>IF(F46="","",ROUND(M8+M9+M11+M12+M14+M15,1))</f>
      </c>
      <c r="N16" s="165">
        <f>IF(F46="","",ROUND(N8+N9+N11+N12+N14+N15,1))</f>
      </c>
      <c r="O16" s="165">
        <f>IF(F46="","",ROUND(O8+O9+O11+O12+O14+O15,1))</f>
      </c>
      <c r="P16" s="165">
        <f>IF(F46="","",ROUND(P8+P9+P11+P12+P14+P15,1))</f>
      </c>
      <c r="Q16" s="165">
        <f>IF(F46="","",ROUND(Q8+Q9+Q11+Q12+Q14+Q15,1))</f>
      </c>
      <c r="R16" s="165">
        <f>IF(F46="","",ROUND(R8+R9+R11+R12+R14+R15,1))</f>
      </c>
      <c r="S16" s="166">
        <f>IF(F46="","",SUM(G16:R16))</f>
      </c>
    </row>
    <row r="17" spans="1:19" ht="12.75">
      <c r="A17" s="77"/>
      <c r="B17" s="90"/>
      <c r="C17" s="91" t="s">
        <v>85</v>
      </c>
      <c r="D17" s="92" t="s">
        <v>86</v>
      </c>
      <c r="E17" s="93"/>
      <c r="F17" s="155"/>
      <c r="G17" s="202"/>
      <c r="H17" s="203"/>
      <c r="I17" s="203"/>
      <c r="J17" s="203"/>
      <c r="K17" s="203"/>
      <c r="L17" s="203"/>
      <c r="M17" s="203"/>
      <c r="N17" s="203"/>
      <c r="O17" s="203"/>
      <c r="P17" s="203"/>
      <c r="Q17" s="203"/>
      <c r="R17" s="203"/>
      <c r="S17" s="159">
        <f>IF(F46="","",SUM(G17:R17))</f>
      </c>
    </row>
    <row r="18" spans="1:19" ht="12.75">
      <c r="A18" s="77"/>
      <c r="B18" s="78"/>
      <c r="C18" s="94" t="s">
        <v>87</v>
      </c>
      <c r="D18" s="82" t="s">
        <v>18</v>
      </c>
      <c r="E18" s="83"/>
      <c r="F18" s="155"/>
      <c r="G18" s="204"/>
      <c r="H18" s="205"/>
      <c r="I18" s="205"/>
      <c r="J18" s="205"/>
      <c r="K18" s="205"/>
      <c r="L18" s="205"/>
      <c r="M18" s="205"/>
      <c r="N18" s="205"/>
      <c r="O18" s="205"/>
      <c r="P18" s="205"/>
      <c r="Q18" s="205"/>
      <c r="R18" s="205"/>
      <c r="S18" s="163">
        <f>IF(F46="","",SUM(G18:R18))</f>
      </c>
    </row>
    <row r="19" spans="1:19" ht="12.75">
      <c r="A19" s="77"/>
      <c r="B19" s="78" t="s">
        <v>88</v>
      </c>
      <c r="C19" s="94" t="s">
        <v>77</v>
      </c>
      <c r="D19" s="82" t="s">
        <v>20</v>
      </c>
      <c r="E19" s="83"/>
      <c r="F19" s="155"/>
      <c r="G19" s="204"/>
      <c r="H19" s="205"/>
      <c r="I19" s="205"/>
      <c r="J19" s="205"/>
      <c r="K19" s="205"/>
      <c r="L19" s="205"/>
      <c r="M19" s="205"/>
      <c r="N19" s="205"/>
      <c r="O19" s="205"/>
      <c r="P19" s="205"/>
      <c r="Q19" s="205"/>
      <c r="R19" s="205"/>
      <c r="S19" s="163">
        <f>IF(F46="","",SUM(G19:R19))</f>
      </c>
    </row>
    <row r="20" spans="1:19" ht="12.75">
      <c r="A20" s="77" t="s">
        <v>17</v>
      </c>
      <c r="B20" s="78"/>
      <c r="C20" s="94" t="s">
        <v>79</v>
      </c>
      <c r="D20" s="82" t="s">
        <v>21</v>
      </c>
      <c r="E20" s="83"/>
      <c r="F20" s="155"/>
      <c r="G20" s="204"/>
      <c r="H20" s="205"/>
      <c r="I20" s="205"/>
      <c r="J20" s="205"/>
      <c r="K20" s="205"/>
      <c r="L20" s="205"/>
      <c r="M20" s="205"/>
      <c r="N20" s="205"/>
      <c r="O20" s="205"/>
      <c r="P20" s="205"/>
      <c r="Q20" s="205"/>
      <c r="R20" s="205"/>
      <c r="S20" s="163">
        <f>IF(F46="","",SUM(G20:R20))</f>
      </c>
    </row>
    <row r="21" spans="1:19" ht="12.75">
      <c r="A21" s="77"/>
      <c r="B21" s="78"/>
      <c r="C21" s="94"/>
      <c r="D21" s="95"/>
      <c r="E21" s="87"/>
      <c r="F21" s="155"/>
      <c r="G21" s="210"/>
      <c r="H21" s="211"/>
      <c r="I21" s="211"/>
      <c r="J21" s="211"/>
      <c r="K21" s="211"/>
      <c r="L21" s="211"/>
      <c r="M21" s="211"/>
      <c r="N21" s="211"/>
      <c r="O21" s="211"/>
      <c r="P21" s="211"/>
      <c r="Q21" s="211"/>
      <c r="R21" s="211"/>
      <c r="S21" s="167">
        <f>IF(F46="","",SUM(G21:R21))</f>
      </c>
    </row>
    <row r="22" spans="1:19" ht="12.75">
      <c r="A22" s="77"/>
      <c r="B22" s="78"/>
      <c r="C22" s="921" t="s">
        <v>89</v>
      </c>
      <c r="D22" s="922"/>
      <c r="E22" s="88"/>
      <c r="F22" s="155"/>
      <c r="G22" s="212"/>
      <c r="H22" s="213"/>
      <c r="I22" s="213"/>
      <c r="J22" s="213"/>
      <c r="K22" s="213"/>
      <c r="L22" s="213"/>
      <c r="M22" s="213"/>
      <c r="N22" s="213"/>
      <c r="O22" s="213"/>
      <c r="P22" s="213"/>
      <c r="Q22" s="213"/>
      <c r="R22" s="213"/>
      <c r="S22" s="166">
        <f>IF(F46="","",SUM(G22:R22))</f>
      </c>
    </row>
    <row r="23" spans="1:19" ht="12.75">
      <c r="A23" s="77" t="s">
        <v>19</v>
      </c>
      <c r="B23" s="78" t="s">
        <v>90</v>
      </c>
      <c r="C23" s="916" t="s">
        <v>0</v>
      </c>
      <c r="D23" s="913"/>
      <c r="E23" s="88"/>
      <c r="F23" s="155"/>
      <c r="G23" s="212"/>
      <c r="H23" s="213"/>
      <c r="I23" s="213"/>
      <c r="J23" s="213"/>
      <c r="K23" s="213"/>
      <c r="L23" s="213"/>
      <c r="M23" s="213"/>
      <c r="N23" s="213"/>
      <c r="O23" s="213"/>
      <c r="P23" s="213"/>
      <c r="Q23" s="213"/>
      <c r="R23" s="213"/>
      <c r="S23" s="166">
        <f>IF(F46="","",SUM(G23:R23))</f>
      </c>
    </row>
    <row r="24" spans="1:19" ht="12.75">
      <c r="A24" s="77"/>
      <c r="B24" s="78"/>
      <c r="C24" s="921" t="s">
        <v>91</v>
      </c>
      <c r="D24" s="922"/>
      <c r="E24" s="88"/>
      <c r="F24" s="155"/>
      <c r="G24" s="200"/>
      <c r="H24" s="201"/>
      <c r="I24" s="201"/>
      <c r="J24" s="201"/>
      <c r="K24" s="201"/>
      <c r="L24" s="201"/>
      <c r="M24" s="201"/>
      <c r="N24" s="201"/>
      <c r="O24" s="201"/>
      <c r="P24" s="201"/>
      <c r="Q24" s="201"/>
      <c r="R24" s="201"/>
      <c r="S24" s="158">
        <f>IF(F46="","",SUM(G24:R24))</f>
      </c>
    </row>
    <row r="25" spans="1:19" ht="12.75">
      <c r="A25" s="96"/>
      <c r="B25" s="97"/>
      <c r="C25" s="916" t="s">
        <v>92</v>
      </c>
      <c r="D25" s="913"/>
      <c r="E25" s="88" t="s">
        <v>93</v>
      </c>
      <c r="F25" s="155"/>
      <c r="G25" s="214">
        <f>IF(F46="","",ROUND(G17+G18+G20+G22+G23+G24+G21,1))</f>
      </c>
      <c r="H25" s="214">
        <f>IF(OR($F$46=0,$F$46=""),"",ROUND(H17+H18+H20+H22+H23+H24+H21,1))</f>
      </c>
      <c r="I25" s="214">
        <f>IF(OR($F$46=0,$F$46=""),"",ROUND(I17+I18+I20+I22+I23+I24+I21,1))</f>
      </c>
      <c r="J25" s="214">
        <f>IF(F46="","",ROUND(J17+J18+J20+J22+J23+J24+J21,1))</f>
      </c>
      <c r="K25" s="214">
        <f>IF(F46="","",ROUND(K17+K18+K20+K22+K23+K24+K21,1))</f>
      </c>
      <c r="L25" s="214">
        <f>IF(F46="","",ROUND(L17+L18+L20+L22+L23+L24+L21,1))</f>
      </c>
      <c r="M25" s="214">
        <f>IF(F46="","",ROUND(M17+M18+M20+M22+M23+M24+M21,1))</f>
      </c>
      <c r="N25" s="214">
        <f>IF(F46="","",ROUND(N17+N18+N20+N22+N23+N24+N21,1))</f>
      </c>
      <c r="O25" s="214">
        <f>IF(F46="","",ROUND(O17+O18+O20+O22+O23+O24+O21,1))</f>
      </c>
      <c r="P25" s="214">
        <f>IF(F46="","",ROUND(P17+P18+P20+P22+P23+P24+P21,1))</f>
      </c>
      <c r="Q25" s="214">
        <f>IF(F46="","",ROUND(Q17+Q18+Q20+Q22+Q23+Q24+Q21,1))</f>
      </c>
      <c r="R25" s="214">
        <f>IF(F46="","",ROUND(R17+R18+R20+R22+R23+R24+R21,1))</f>
      </c>
      <c r="S25" s="159">
        <f>IF(F46="","",SUM(G25:R25))</f>
      </c>
    </row>
    <row r="26" spans="1:19" ht="21" customHeight="1" thickBot="1">
      <c r="A26" s="98"/>
      <c r="B26" s="917" t="s">
        <v>94</v>
      </c>
      <c r="C26" s="918"/>
      <c r="D26" s="918"/>
      <c r="E26" s="99" t="s">
        <v>95</v>
      </c>
      <c r="F26" s="155"/>
      <c r="G26" s="168">
        <f>IF(F46="","",+G16-G25)</f>
      </c>
      <c r="H26" s="169">
        <f>IF(F46="","",+H16-H25)</f>
      </c>
      <c r="I26" s="169">
        <f>IF(F46="","",+I16-I25)</f>
      </c>
      <c r="J26" s="169">
        <f>IF(F46="","",+J16-J25)</f>
      </c>
      <c r="K26" s="169">
        <f>IF(F46="","",+K16-K25)</f>
      </c>
      <c r="L26" s="169">
        <f>IF(F46="","",+L16-L25)</f>
      </c>
      <c r="M26" s="169">
        <f>IF(F46="","",+M16-M25)</f>
      </c>
      <c r="N26" s="169">
        <f>IF(F46="","",+N16-N25)</f>
      </c>
      <c r="O26" s="169">
        <f>IF(F46="","",+O16-O25)</f>
      </c>
      <c r="P26" s="169">
        <f>IF(F46="","",+P16-P25)</f>
      </c>
      <c r="Q26" s="169">
        <f>IF(F46="","",+Q16-Q25)</f>
      </c>
      <c r="R26" s="169">
        <f>IF(F46="","",+R16-R25)</f>
      </c>
      <c r="S26" s="170">
        <f>IF(F46="","",SUM(G26:R26))</f>
      </c>
    </row>
    <row r="27" spans="1:19" ht="12.75">
      <c r="A27" s="100"/>
      <c r="B27" s="101"/>
      <c r="C27" s="919" t="s">
        <v>96</v>
      </c>
      <c r="D27" s="920"/>
      <c r="E27" s="102"/>
      <c r="F27" s="155"/>
      <c r="G27" s="202"/>
      <c r="H27" s="203"/>
      <c r="I27" s="203"/>
      <c r="J27" s="203"/>
      <c r="K27" s="203"/>
      <c r="L27" s="203"/>
      <c r="M27" s="203"/>
      <c r="N27" s="203"/>
      <c r="O27" s="203"/>
      <c r="P27" s="203"/>
      <c r="Q27" s="203"/>
      <c r="R27" s="203"/>
      <c r="S27" s="159">
        <f>IF(F46="","",SUM(G27:R27))</f>
      </c>
    </row>
    <row r="28" spans="1:19" ht="12.75">
      <c r="A28" s="103"/>
      <c r="B28" s="79" t="s">
        <v>75</v>
      </c>
      <c r="C28" s="104"/>
      <c r="D28" s="105"/>
      <c r="E28" s="106"/>
      <c r="F28" s="155"/>
      <c r="G28" s="210"/>
      <c r="H28" s="211"/>
      <c r="I28" s="211"/>
      <c r="J28" s="211"/>
      <c r="K28" s="211"/>
      <c r="L28" s="211"/>
      <c r="M28" s="211"/>
      <c r="N28" s="211"/>
      <c r="O28" s="211"/>
      <c r="P28" s="211"/>
      <c r="Q28" s="211"/>
      <c r="R28" s="211"/>
      <c r="S28" s="167">
        <f>IF(F46="","",SUM(G28:R28))</f>
      </c>
    </row>
    <row r="29" spans="1:19" ht="12.75">
      <c r="A29" s="103" t="s">
        <v>78</v>
      </c>
      <c r="B29" s="107" t="s">
        <v>82</v>
      </c>
      <c r="C29" s="921" t="s">
        <v>97</v>
      </c>
      <c r="D29" s="922"/>
      <c r="E29" s="87" t="s">
        <v>98</v>
      </c>
      <c r="F29" s="155"/>
      <c r="G29" s="215">
        <f>IF(F46="","",SUM(G27:G28))</f>
      </c>
      <c r="H29" s="216">
        <f>IF(F46="","",SUM(H27:H28))</f>
      </c>
      <c r="I29" s="216">
        <f>IF(F46="","",SUM(I27:I28))</f>
      </c>
      <c r="J29" s="216">
        <f>IF(F46="","",SUM(J27:J28))</f>
      </c>
      <c r="K29" s="216">
        <f>IF(F46="","",SUM(K27:K28))</f>
      </c>
      <c r="L29" s="216">
        <f>IF(F46="","",SUM(L27:L28))</f>
      </c>
      <c r="M29" s="216">
        <f>IF(F46="","",SUM(M27:M28))</f>
      </c>
      <c r="N29" s="216">
        <f>IF(F46="","",SUM(N27:N28))</f>
      </c>
      <c r="O29" s="216">
        <f>IF(F46="","",SUM(O27:O28))</f>
      </c>
      <c r="P29" s="216">
        <f>IF(F46="","",SUM(P27:P28))</f>
      </c>
      <c r="Q29" s="216">
        <f>IF(F46="","",SUM(Q27:Q28))</f>
      </c>
      <c r="R29" s="216">
        <f>IF(F46="","",SUM(R27:R28))</f>
      </c>
      <c r="S29" s="166">
        <f>IF(F46="","",SUM(G29:R29))</f>
      </c>
    </row>
    <row r="30" spans="1:19" ht="12.75">
      <c r="A30" s="103" t="s">
        <v>99</v>
      </c>
      <c r="B30" s="79"/>
      <c r="C30" s="916" t="s">
        <v>100</v>
      </c>
      <c r="D30" s="913"/>
      <c r="E30" s="108"/>
      <c r="F30" s="155"/>
      <c r="G30" s="217"/>
      <c r="H30" s="218"/>
      <c r="I30" s="218"/>
      <c r="J30" s="218"/>
      <c r="K30" s="218"/>
      <c r="L30" s="218"/>
      <c r="M30" s="218"/>
      <c r="N30" s="218"/>
      <c r="O30" s="218"/>
      <c r="P30" s="218"/>
      <c r="Q30" s="218"/>
      <c r="R30" s="218"/>
      <c r="S30" s="171">
        <f>IF(F46="","",SUM(G30:R30))</f>
      </c>
    </row>
    <row r="31" spans="1:19" ht="12.75">
      <c r="A31" s="103" t="s">
        <v>101</v>
      </c>
      <c r="B31" s="79" t="s">
        <v>88</v>
      </c>
      <c r="C31" s="925" t="s">
        <v>102</v>
      </c>
      <c r="D31" s="926"/>
      <c r="E31" s="83"/>
      <c r="F31" s="155"/>
      <c r="G31" s="202"/>
      <c r="H31" s="203"/>
      <c r="I31" s="203"/>
      <c r="J31" s="205"/>
      <c r="K31" s="205"/>
      <c r="L31" s="205"/>
      <c r="M31" s="205"/>
      <c r="N31" s="205"/>
      <c r="O31" s="205"/>
      <c r="P31" s="205"/>
      <c r="Q31" s="205"/>
      <c r="R31" s="205"/>
      <c r="S31" s="163">
        <f>IF(F46="","",SUM(G31:R31))</f>
      </c>
    </row>
    <row r="32" spans="1:19" ht="12.75">
      <c r="A32" s="103" t="s">
        <v>75</v>
      </c>
      <c r="B32" s="79"/>
      <c r="C32" s="925" t="s">
        <v>103</v>
      </c>
      <c r="D32" s="926"/>
      <c r="E32" s="83"/>
      <c r="F32" s="155"/>
      <c r="G32" s="204"/>
      <c r="H32" s="205"/>
      <c r="I32" s="205"/>
      <c r="J32" s="205"/>
      <c r="K32" s="205"/>
      <c r="L32" s="205"/>
      <c r="M32" s="205"/>
      <c r="N32" s="205"/>
      <c r="O32" s="205"/>
      <c r="P32" s="205"/>
      <c r="Q32" s="205"/>
      <c r="R32" s="205"/>
      <c r="S32" s="163">
        <f>IF(F46="","",SUM(G32:R32))</f>
      </c>
    </row>
    <row r="33" spans="1:19" ht="12.75">
      <c r="A33" s="103" t="s">
        <v>88</v>
      </c>
      <c r="B33" s="109" t="s">
        <v>90</v>
      </c>
      <c r="C33" s="927" t="s">
        <v>104</v>
      </c>
      <c r="D33" s="928"/>
      <c r="E33" s="110"/>
      <c r="F33" s="155"/>
      <c r="G33" s="202"/>
      <c r="H33" s="203"/>
      <c r="I33" s="203"/>
      <c r="J33" s="203"/>
      <c r="K33" s="203"/>
      <c r="L33" s="203"/>
      <c r="M33" s="203"/>
      <c r="N33" s="203"/>
      <c r="O33" s="203"/>
      <c r="P33" s="203"/>
      <c r="Q33" s="203"/>
      <c r="R33" s="203"/>
      <c r="S33" s="159">
        <f>IF(F46="","",SUM(G33:R33))</f>
      </c>
    </row>
    <row r="34" spans="1:19" ht="12.75">
      <c r="A34" s="103"/>
      <c r="B34" s="79"/>
      <c r="C34" s="916" t="s">
        <v>105</v>
      </c>
      <c r="D34" s="913"/>
      <c r="E34" s="87" t="s">
        <v>106</v>
      </c>
      <c r="F34" s="155"/>
      <c r="G34" s="172">
        <f>IF(F46="","",G30+G31+G33)</f>
      </c>
      <c r="H34" s="173">
        <f>IF(F46="","",H30+H31+H33)</f>
      </c>
      <c r="I34" s="173">
        <f>IF(F46="","",I30+I31+I33)</f>
      </c>
      <c r="J34" s="173">
        <f>IF(F46="","",J30+J31+J33)</f>
      </c>
      <c r="K34" s="173">
        <f>IF(F46="","",K30+K31+K33)</f>
      </c>
      <c r="L34" s="173">
        <f>IF(F46="","",L30+L31+L33)</f>
      </c>
      <c r="M34" s="173">
        <f>IF(F46="","",M30+M31+M33)</f>
      </c>
      <c r="N34" s="173">
        <f>IF(F46="","",N30+N31+N33)</f>
      </c>
      <c r="O34" s="173">
        <f>IF(F46="","",O30+O31+O33)</f>
      </c>
      <c r="P34" s="173">
        <f>IF(F46="","",P30+P31+P33)</f>
      </c>
      <c r="Q34" s="173">
        <f>IF(F46="","",Q30+Q31+Q33)</f>
      </c>
      <c r="R34" s="173">
        <f>IF(F46="","",R30+R31+R33)</f>
      </c>
      <c r="S34" s="166">
        <f>IF(F46="","",SUM(G34:R34))</f>
      </c>
    </row>
    <row r="35" spans="1:19" ht="21" customHeight="1" thickBot="1">
      <c r="A35" s="111"/>
      <c r="B35" s="917" t="s">
        <v>107</v>
      </c>
      <c r="C35" s="918"/>
      <c r="D35" s="918"/>
      <c r="E35" s="112" t="s">
        <v>108</v>
      </c>
      <c r="F35" s="155"/>
      <c r="G35" s="174">
        <f>IF(F46="","",SUM(G29-G34))</f>
      </c>
      <c r="H35" s="175">
        <f>IF(F46="","",SUM(H29-H34))</f>
      </c>
      <c r="I35" s="175">
        <f>IF(F46="","",SUM(I29-I34))</f>
      </c>
      <c r="J35" s="175">
        <f>IF(F46="","",SUM(J29-J34))</f>
      </c>
      <c r="K35" s="175">
        <f>IF(F46="","",SUM(K29-K34))</f>
      </c>
      <c r="L35" s="175">
        <f>IF(F46="","",SUM(L29-L34))</f>
      </c>
      <c r="M35" s="175">
        <f>IF(F46="","",SUM(M29-M34))</f>
      </c>
      <c r="N35" s="175">
        <f>IF(F46="","",SUM(N29-N34))</f>
      </c>
      <c r="O35" s="175">
        <f>IF(F46="","",SUM(O29-O34))</f>
      </c>
      <c r="P35" s="175">
        <f>IF(F46="","",SUM(P29-P34))</f>
      </c>
      <c r="Q35" s="175">
        <f>IF(F46="","",SUM(Q29-Q34))</f>
      </c>
      <c r="R35" s="175">
        <f>IF(F46="","",SUM(R29-R34))</f>
      </c>
      <c r="S35" s="176">
        <f>IF(F46="","",SUM(G35:R35))</f>
      </c>
    </row>
    <row r="36" spans="1:19" ht="12.75">
      <c r="A36" s="100"/>
      <c r="B36" s="113"/>
      <c r="C36" s="920" t="s">
        <v>109</v>
      </c>
      <c r="D36" s="920"/>
      <c r="E36" s="87"/>
      <c r="F36" s="155"/>
      <c r="G36" s="219"/>
      <c r="H36" s="220"/>
      <c r="I36" s="220"/>
      <c r="J36" s="220"/>
      <c r="K36" s="220"/>
      <c r="L36" s="220"/>
      <c r="M36" s="220"/>
      <c r="N36" s="220"/>
      <c r="O36" s="220"/>
      <c r="P36" s="220"/>
      <c r="Q36" s="220"/>
      <c r="R36" s="220"/>
      <c r="S36" s="177">
        <f>IF(F46="","",SUM(G36:R36))</f>
      </c>
    </row>
    <row r="37" spans="1:19" ht="12.75">
      <c r="A37" s="103" t="s">
        <v>110</v>
      </c>
      <c r="B37" s="78" t="s">
        <v>75</v>
      </c>
      <c r="C37" s="925" t="s">
        <v>111</v>
      </c>
      <c r="D37" s="926"/>
      <c r="E37" s="83"/>
      <c r="F37" s="155"/>
      <c r="G37" s="204"/>
      <c r="H37" s="205"/>
      <c r="I37" s="205"/>
      <c r="J37" s="205"/>
      <c r="K37" s="205"/>
      <c r="L37" s="205"/>
      <c r="M37" s="205"/>
      <c r="N37" s="205"/>
      <c r="O37" s="205"/>
      <c r="P37" s="205"/>
      <c r="Q37" s="205"/>
      <c r="R37" s="205"/>
      <c r="S37" s="163">
        <f>IF(F46="","",SUM(G37:R37))</f>
      </c>
    </row>
    <row r="38" spans="1:19" ht="12.75">
      <c r="A38" s="103"/>
      <c r="B38" s="78" t="s">
        <v>82</v>
      </c>
      <c r="C38" s="925" t="s">
        <v>112</v>
      </c>
      <c r="D38" s="926"/>
      <c r="E38" s="83"/>
      <c r="F38" s="155"/>
      <c r="G38" s="204"/>
      <c r="H38" s="205"/>
      <c r="I38" s="205"/>
      <c r="J38" s="205"/>
      <c r="K38" s="205"/>
      <c r="L38" s="205"/>
      <c r="M38" s="205"/>
      <c r="N38" s="205"/>
      <c r="O38" s="205"/>
      <c r="P38" s="205"/>
      <c r="Q38" s="205"/>
      <c r="R38" s="205"/>
      <c r="S38" s="163">
        <f>IF(F46="","",SUM(G38:R38))</f>
      </c>
    </row>
    <row r="39" spans="1:19" ht="12.75">
      <c r="A39" s="103" t="s">
        <v>113</v>
      </c>
      <c r="B39" s="78"/>
      <c r="C39" s="927" t="s">
        <v>114</v>
      </c>
      <c r="D39" s="928"/>
      <c r="E39" s="110"/>
      <c r="F39" s="155"/>
      <c r="G39" s="200"/>
      <c r="H39" s="201"/>
      <c r="I39" s="201"/>
      <c r="J39" s="201"/>
      <c r="K39" s="201"/>
      <c r="L39" s="201"/>
      <c r="M39" s="201"/>
      <c r="N39" s="201"/>
      <c r="O39" s="201"/>
      <c r="P39" s="201"/>
      <c r="Q39" s="201"/>
      <c r="R39" s="201"/>
      <c r="S39" s="167">
        <f>IF(F46="","",SUM(G39:R39))</f>
      </c>
    </row>
    <row r="40" spans="1:19" ht="12.75">
      <c r="A40" s="103"/>
      <c r="B40" s="78"/>
      <c r="C40" s="921" t="s">
        <v>97</v>
      </c>
      <c r="D40" s="922"/>
      <c r="E40" s="88" t="s">
        <v>115</v>
      </c>
      <c r="F40" s="155"/>
      <c r="G40" s="215">
        <f>IF(F46="","",SUM(G36:G39))</f>
      </c>
      <c r="H40" s="216">
        <f>IF(F46="","",SUM(H36:H39))</f>
      </c>
      <c r="I40" s="216">
        <f>IF(F46="","",SUM(I36:I39))</f>
      </c>
      <c r="J40" s="216">
        <f>IF(F46="","",SUM(J36:J39))</f>
      </c>
      <c r="K40" s="216">
        <f>IF(F46="","",SUM(K36:K39))</f>
      </c>
      <c r="L40" s="216">
        <f>IF(F46="","",SUM(L36:L39))</f>
      </c>
      <c r="M40" s="216">
        <f>IF(F46="","",SUM(M36:M39))</f>
      </c>
      <c r="N40" s="216">
        <f>IF(F46="","",SUM(N36:N39))</f>
      </c>
      <c r="O40" s="216">
        <f>IF(F46="","",SUM(O36:O39))</f>
      </c>
      <c r="P40" s="216">
        <f>IF(F46="","",SUM(P36:P39))</f>
      </c>
      <c r="Q40" s="216">
        <f>IF(F46="","",SUM(Q36:Q39))</f>
      </c>
      <c r="R40" s="216">
        <f>IF(F46="","",SUM(R36:R39))</f>
      </c>
      <c r="S40" s="166">
        <f>IF(F46="","",SUM(G40:R40))</f>
      </c>
    </row>
    <row r="41" spans="1:19" ht="12.75">
      <c r="A41" s="103" t="s">
        <v>75</v>
      </c>
      <c r="B41" s="90"/>
      <c r="C41" s="916" t="s">
        <v>116</v>
      </c>
      <c r="D41" s="913"/>
      <c r="E41" s="108"/>
      <c r="F41" s="155"/>
      <c r="G41" s="202"/>
      <c r="H41" s="203"/>
      <c r="I41" s="203"/>
      <c r="J41" s="203"/>
      <c r="K41" s="203"/>
      <c r="L41" s="203"/>
      <c r="M41" s="203"/>
      <c r="N41" s="203"/>
      <c r="O41" s="203"/>
      <c r="P41" s="203"/>
      <c r="Q41" s="203"/>
      <c r="R41" s="203"/>
      <c r="S41" s="171">
        <f>IF(F46="","",SUM(G41:R41))</f>
      </c>
    </row>
    <row r="42" spans="1:19" ht="12.75">
      <c r="A42" s="103"/>
      <c r="B42" s="78" t="s">
        <v>88</v>
      </c>
      <c r="C42" s="925" t="s">
        <v>117</v>
      </c>
      <c r="D42" s="926"/>
      <c r="E42" s="83"/>
      <c r="F42" s="155"/>
      <c r="G42" s="204"/>
      <c r="H42" s="205"/>
      <c r="I42" s="205"/>
      <c r="J42" s="205"/>
      <c r="K42" s="205"/>
      <c r="L42" s="205"/>
      <c r="M42" s="205"/>
      <c r="N42" s="205"/>
      <c r="O42" s="205"/>
      <c r="P42" s="205"/>
      <c r="Q42" s="205"/>
      <c r="R42" s="205"/>
      <c r="S42" s="163">
        <f>IF(F46="","",SUM(G42:R42))</f>
      </c>
    </row>
    <row r="43" spans="1:19" ht="12.75">
      <c r="A43" s="103" t="s">
        <v>88</v>
      </c>
      <c r="B43" s="78" t="s">
        <v>90</v>
      </c>
      <c r="C43" s="927" t="s">
        <v>118</v>
      </c>
      <c r="D43" s="928"/>
      <c r="E43" s="110"/>
      <c r="F43" s="155"/>
      <c r="G43" s="200"/>
      <c r="H43" s="201"/>
      <c r="I43" s="201"/>
      <c r="J43" s="201"/>
      <c r="K43" s="201"/>
      <c r="L43" s="201"/>
      <c r="M43" s="201"/>
      <c r="N43" s="201"/>
      <c r="O43" s="201"/>
      <c r="P43" s="201"/>
      <c r="Q43" s="201"/>
      <c r="R43" s="201"/>
      <c r="S43" s="167">
        <f>IF(F46="","",SUM(G43:R43))</f>
      </c>
    </row>
    <row r="44" spans="1:19" ht="12.75">
      <c r="A44" s="114"/>
      <c r="B44" s="115"/>
      <c r="C44" s="916" t="s">
        <v>105</v>
      </c>
      <c r="D44" s="913"/>
      <c r="E44" s="88" t="s">
        <v>119</v>
      </c>
      <c r="F44" s="155"/>
      <c r="G44" s="178">
        <f>IF(F46="","",SUM(G41:G43))</f>
      </c>
      <c r="H44" s="179">
        <f>IF(F46="","",SUM(H41:H43))</f>
      </c>
      <c r="I44" s="179">
        <f>IF(F46="","",SUM(I41:I43))</f>
      </c>
      <c r="J44" s="179">
        <f>IF(F46="","",SUM(J41:J43))</f>
      </c>
      <c r="K44" s="179">
        <f>IF(F46="","",SUM(K41:K43))</f>
      </c>
      <c r="L44" s="179">
        <f>IF(F46="","",SUM(L41:L43))</f>
      </c>
      <c r="M44" s="179">
        <f>IF(F46="","",SUM(M41:M43))</f>
      </c>
      <c r="N44" s="179">
        <f>IF(F46="","",SUM(N41:N43))</f>
      </c>
      <c r="O44" s="179">
        <f>IF(F46="","",SUM(O41:O43))</f>
      </c>
      <c r="P44" s="179">
        <f>IF(F46="","",SUM(P41:P43))</f>
      </c>
      <c r="Q44" s="179">
        <f>IF(F46="","",SUM(Q41:Q43))</f>
      </c>
      <c r="R44" s="179">
        <f>IF(F46="","",SUM(R41:R43))</f>
      </c>
      <c r="S44" s="166">
        <f>IF(F46="","",SUM(G44:R44))</f>
      </c>
    </row>
    <row r="45" spans="1:19" ht="21" customHeight="1" thickBot="1">
      <c r="A45" s="116"/>
      <c r="B45" s="917" t="s">
        <v>107</v>
      </c>
      <c r="C45" s="918"/>
      <c r="D45" s="918"/>
      <c r="E45" s="99" t="s">
        <v>120</v>
      </c>
      <c r="F45" s="155"/>
      <c r="G45" s="180">
        <f>IF(F46="","",SUM(G40-G44))</f>
      </c>
      <c r="H45" s="181">
        <f>IF(F46="","",SUM(H40-H44))</f>
      </c>
      <c r="I45" s="181">
        <f>IF(F46="","",SUM(I40-I44))</f>
      </c>
      <c r="J45" s="181">
        <f>IF(F46="","",SUM(J40-J44))</f>
      </c>
      <c r="K45" s="181">
        <f>IF(F46="","",SUM(K40-K44))</f>
      </c>
      <c r="L45" s="181">
        <f>IF(F46="","",SUM(L40-L44))</f>
      </c>
      <c r="M45" s="181">
        <f>IF(F46="","",SUM(M40-M44))</f>
      </c>
      <c r="N45" s="181">
        <f>IF(F46="","",SUM(N40-N44))</f>
      </c>
      <c r="O45" s="181">
        <f>IF(F46="","",SUM(O40-O44))</f>
      </c>
      <c r="P45" s="181">
        <f>IF(F46="","",SUM(P40-P44))</f>
      </c>
      <c r="Q45" s="181">
        <f>IF(F46="","",SUM(Q40-Q44))</f>
      </c>
      <c r="R45" s="181">
        <f>IF(F46="","",SUM(R40-R44))</f>
      </c>
      <c r="S45" s="182">
        <f>IF(F46="","",SUM(G45:R45))</f>
      </c>
    </row>
    <row r="46" spans="1:19" ht="21" customHeight="1" thickBot="1">
      <c r="A46" s="914" t="s">
        <v>121</v>
      </c>
      <c r="B46" s="915"/>
      <c r="C46" s="915"/>
      <c r="D46" s="915"/>
      <c r="E46" s="76" t="s">
        <v>122</v>
      </c>
      <c r="F46" s="221"/>
      <c r="G46" s="222">
        <f>IF(F46="","",SUM(G7,G26,G35,G45))</f>
      </c>
      <c r="H46" s="161">
        <f>IF(F46="","",SUM(H7,H26,H35,H45))</f>
      </c>
      <c r="I46" s="161">
        <f>IF(F46="","",SUM(I7,I26,I35,I45))</f>
      </c>
      <c r="J46" s="161">
        <f>IF(F46="","",SUM(J7,J26,J35,J45))</f>
      </c>
      <c r="K46" s="161">
        <f>IF(F46="","",SUM(K7,K26,K35,K45))</f>
      </c>
      <c r="L46" s="161">
        <f>IF(F46="","",SUM(L7,L26,L35,L45))</f>
      </c>
      <c r="M46" s="161">
        <f>IF(F46="","",SUM(M7,M26,M35,M45))</f>
      </c>
      <c r="N46" s="161">
        <f>IF(F46="","",SUM(N7,N26,N35,N45))</f>
      </c>
      <c r="O46" s="161">
        <f>IF(F46="","",SUM(O7,O26,O35,O45))</f>
      </c>
      <c r="P46" s="161">
        <f>IF(F46="","",SUM(P7,P26,P35,P45))</f>
      </c>
      <c r="Q46" s="161">
        <f>IF(F46="","",SUM(Q7,Q26,Q35,Q45))</f>
      </c>
      <c r="R46" s="161">
        <f>IF(F46="","",SUM(R7,R26,R35,R45))</f>
      </c>
      <c r="S46" s="183"/>
    </row>
    <row r="47" spans="1:19" ht="12.75">
      <c r="A47" s="118" t="s">
        <v>59</v>
      </c>
      <c r="B47" s="929" t="s">
        <v>123</v>
      </c>
      <c r="C47" s="920"/>
      <c r="D47" s="920"/>
      <c r="E47" s="87"/>
      <c r="F47" s="223"/>
      <c r="G47" s="224"/>
      <c r="H47" s="220"/>
      <c r="I47" s="220"/>
      <c r="J47" s="220"/>
      <c r="K47" s="220"/>
      <c r="L47" s="220"/>
      <c r="M47" s="220"/>
      <c r="N47" s="220"/>
      <c r="O47" s="220"/>
      <c r="P47" s="220"/>
      <c r="Q47" s="220"/>
      <c r="R47" s="202"/>
      <c r="S47" s="117"/>
    </row>
    <row r="48" spans="1:19" ht="12.75">
      <c r="A48" s="118"/>
      <c r="B48" s="932" t="s">
        <v>124</v>
      </c>
      <c r="C48" s="926"/>
      <c r="D48" s="926"/>
      <c r="E48" s="83"/>
      <c r="F48" s="225"/>
      <c r="G48" s="226"/>
      <c r="H48" s="205"/>
      <c r="I48" s="205"/>
      <c r="J48" s="205"/>
      <c r="K48" s="205"/>
      <c r="L48" s="205"/>
      <c r="M48" s="205"/>
      <c r="N48" s="205"/>
      <c r="O48" s="205"/>
      <c r="P48" s="205"/>
      <c r="Q48" s="205"/>
      <c r="R48" s="204"/>
      <c r="S48" s="117"/>
    </row>
    <row r="49" spans="1:19" ht="12.75">
      <c r="A49" s="118" t="s">
        <v>125</v>
      </c>
      <c r="B49" s="932" t="s">
        <v>126</v>
      </c>
      <c r="C49" s="926"/>
      <c r="D49" s="926"/>
      <c r="E49" s="83"/>
      <c r="F49" s="225"/>
      <c r="G49" s="226"/>
      <c r="H49" s="205"/>
      <c r="I49" s="205"/>
      <c r="J49" s="205"/>
      <c r="K49" s="205"/>
      <c r="L49" s="205"/>
      <c r="M49" s="205"/>
      <c r="N49" s="205"/>
      <c r="O49" s="205"/>
      <c r="P49" s="205"/>
      <c r="Q49" s="205"/>
      <c r="R49" s="204"/>
      <c r="S49" s="117"/>
    </row>
    <row r="50" spans="1:19" ht="12.75">
      <c r="A50" s="118"/>
      <c r="B50" s="932" t="s">
        <v>127</v>
      </c>
      <c r="C50" s="926"/>
      <c r="D50" s="926"/>
      <c r="E50" s="83"/>
      <c r="F50" s="225"/>
      <c r="G50" s="226"/>
      <c r="H50" s="205"/>
      <c r="I50" s="205"/>
      <c r="J50" s="205"/>
      <c r="K50" s="205"/>
      <c r="L50" s="205"/>
      <c r="M50" s="205"/>
      <c r="N50" s="205"/>
      <c r="O50" s="205"/>
      <c r="P50" s="205"/>
      <c r="Q50" s="205"/>
      <c r="R50" s="204"/>
      <c r="S50" s="117"/>
    </row>
    <row r="51" spans="1:19" ht="12.75">
      <c r="A51" s="118"/>
      <c r="B51" s="932" t="s">
        <v>128</v>
      </c>
      <c r="C51" s="926"/>
      <c r="D51" s="926"/>
      <c r="E51" s="83"/>
      <c r="F51" s="225"/>
      <c r="G51" s="226"/>
      <c r="H51" s="205"/>
      <c r="I51" s="205"/>
      <c r="J51" s="205"/>
      <c r="K51" s="205"/>
      <c r="L51" s="205"/>
      <c r="M51" s="205"/>
      <c r="N51" s="205"/>
      <c r="O51" s="205"/>
      <c r="P51" s="205"/>
      <c r="Q51" s="205"/>
      <c r="R51" s="204"/>
      <c r="S51" s="117"/>
    </row>
    <row r="52" spans="1:19" ht="12.75">
      <c r="A52" s="118" t="s">
        <v>129</v>
      </c>
      <c r="B52" s="932" t="s">
        <v>130</v>
      </c>
      <c r="C52" s="926"/>
      <c r="D52" s="926"/>
      <c r="E52" s="83"/>
      <c r="F52" s="225"/>
      <c r="G52" s="226"/>
      <c r="H52" s="205"/>
      <c r="I52" s="205"/>
      <c r="J52" s="205"/>
      <c r="K52" s="205"/>
      <c r="L52" s="205"/>
      <c r="M52" s="205"/>
      <c r="N52" s="205"/>
      <c r="O52" s="205"/>
      <c r="P52" s="205"/>
      <c r="Q52" s="205"/>
      <c r="R52" s="204"/>
      <c r="S52" s="117"/>
    </row>
    <row r="53" spans="1:19" ht="12.75">
      <c r="A53" s="118"/>
      <c r="B53" s="932" t="s">
        <v>131</v>
      </c>
      <c r="C53" s="926"/>
      <c r="D53" s="926"/>
      <c r="E53" s="83"/>
      <c r="F53" s="225"/>
      <c r="G53" s="226"/>
      <c r="H53" s="205"/>
      <c r="I53" s="205"/>
      <c r="J53" s="205"/>
      <c r="K53" s="205"/>
      <c r="L53" s="205"/>
      <c r="M53" s="205"/>
      <c r="N53" s="205"/>
      <c r="O53" s="205"/>
      <c r="P53" s="205"/>
      <c r="Q53" s="205"/>
      <c r="R53" s="204"/>
      <c r="S53" s="117"/>
    </row>
    <row r="54" spans="1:19" ht="13.5" thickBot="1">
      <c r="A54" s="119"/>
      <c r="B54" s="930" t="s">
        <v>132</v>
      </c>
      <c r="C54" s="931"/>
      <c r="D54" s="931"/>
      <c r="E54" s="120"/>
      <c r="F54" s="227"/>
      <c r="G54" s="228"/>
      <c r="H54" s="229"/>
      <c r="I54" s="229"/>
      <c r="J54" s="229"/>
      <c r="K54" s="229"/>
      <c r="L54" s="229"/>
      <c r="M54" s="229"/>
      <c r="N54" s="229"/>
      <c r="O54" s="229"/>
      <c r="P54" s="229"/>
      <c r="Q54" s="229"/>
      <c r="R54" s="230"/>
      <c r="S54" s="121"/>
    </row>
    <row r="55" ht="15" customHeight="1"/>
  </sheetData>
  <sheetProtection/>
  <mergeCells count="37">
    <mergeCell ref="A46:D46"/>
    <mergeCell ref="B47:D47"/>
    <mergeCell ref="B54:D54"/>
    <mergeCell ref="B48:D48"/>
    <mergeCell ref="B49:D49"/>
    <mergeCell ref="B50:D50"/>
    <mergeCell ref="B51:D51"/>
    <mergeCell ref="B52:D52"/>
    <mergeCell ref="B53:D53"/>
    <mergeCell ref="C42:D42"/>
    <mergeCell ref="C43:D43"/>
    <mergeCell ref="C44:D44"/>
    <mergeCell ref="B45:D45"/>
    <mergeCell ref="C38:D38"/>
    <mergeCell ref="C39:D39"/>
    <mergeCell ref="C40:D40"/>
    <mergeCell ref="C41:D41"/>
    <mergeCell ref="C34:D34"/>
    <mergeCell ref="B35:D35"/>
    <mergeCell ref="C36:D36"/>
    <mergeCell ref="C37:D37"/>
    <mergeCell ref="C30:D30"/>
    <mergeCell ref="C31:D31"/>
    <mergeCell ref="C32:D32"/>
    <mergeCell ref="C33:D33"/>
    <mergeCell ref="C27:D27"/>
    <mergeCell ref="C29:D29"/>
    <mergeCell ref="C16:D16"/>
    <mergeCell ref="C22:D22"/>
    <mergeCell ref="C23:D23"/>
    <mergeCell ref="C24:D24"/>
    <mergeCell ref="A5:D5"/>
    <mergeCell ref="A6:D6"/>
    <mergeCell ref="A7:D7"/>
    <mergeCell ref="C15:D15"/>
    <mergeCell ref="C25:D25"/>
    <mergeCell ref="B26:D26"/>
  </mergeCells>
  <printOptions horizontalCentered="1" verticalCentered="1"/>
  <pageMargins left="0.7086614173228347" right="0.7874015748031497" top="0.5905511811023623" bottom="0.5905511811023623" header="0.5118110236220472" footer="0.5118110236220472"/>
  <pageSetup horizontalDpi="300" verticalDpi="300" orientation="landscape" paperSize="8" r:id="rId2"/>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Q64"/>
  <sheetViews>
    <sheetView view="pageBreakPreview" zoomScale="80" zoomScaleSheetLayoutView="80" zoomScalePageLayoutView="0" workbookViewId="0" topLeftCell="A25">
      <selection activeCell="H40" sqref="H40"/>
    </sheetView>
  </sheetViews>
  <sheetFormatPr defaultColWidth="10.28125" defaultRowHeight="12"/>
  <cols>
    <col min="1" max="1" width="3.00390625" style="3" customWidth="1"/>
    <col min="2" max="2" width="26.421875" style="3" customWidth="1"/>
    <col min="3" max="5" width="10.28125" style="3" customWidth="1"/>
    <col min="6" max="6" width="11.00390625" style="3" bestFit="1" customWidth="1"/>
    <col min="7" max="16384" width="10.28125" style="3" customWidth="1"/>
  </cols>
  <sheetData>
    <row r="1" spans="1:17" ht="21">
      <c r="A1" s="299" t="s">
        <v>182</v>
      </c>
      <c r="B1" s="2"/>
      <c r="C1" s="2"/>
      <c r="D1" s="2"/>
      <c r="E1" s="2"/>
      <c r="F1" s="2"/>
      <c r="G1" s="2"/>
      <c r="H1" s="2"/>
      <c r="I1" s="2"/>
      <c r="J1" s="2"/>
      <c r="K1" s="2"/>
      <c r="L1" s="2"/>
      <c r="M1" s="2"/>
      <c r="N1" s="2"/>
      <c r="O1" s="2"/>
      <c r="P1" s="2"/>
      <c r="Q1" s="2"/>
    </row>
    <row r="2" spans="1:17" ht="12.75">
      <c r="A2" s="4" t="s">
        <v>186</v>
      </c>
      <c r="B2" s="2"/>
      <c r="C2" s="2"/>
      <c r="D2" s="2"/>
      <c r="E2" s="2"/>
      <c r="F2" s="2"/>
      <c r="G2" s="2"/>
      <c r="H2" s="2"/>
      <c r="I2" s="2"/>
      <c r="J2" s="2"/>
      <c r="K2" s="2"/>
      <c r="L2" s="2"/>
      <c r="M2" s="2"/>
      <c r="N2" s="2"/>
      <c r="O2" s="2"/>
      <c r="P2" s="2"/>
      <c r="Q2" s="2"/>
    </row>
    <row r="3" spans="16:17" ht="13.5" thickBot="1">
      <c r="P3" s="33"/>
      <c r="Q3" s="157" t="s">
        <v>173</v>
      </c>
    </row>
    <row r="4" spans="1:17" ht="12.75">
      <c r="A4" s="34"/>
      <c r="B4" s="35"/>
      <c r="C4" s="36"/>
      <c r="D4" s="935" t="s">
        <v>180</v>
      </c>
      <c r="E4" s="936"/>
      <c r="F4" s="935" t="s">
        <v>180</v>
      </c>
      <c r="G4" s="937"/>
      <c r="H4" s="935" t="s">
        <v>180</v>
      </c>
      <c r="I4" s="936"/>
      <c r="J4" s="937" t="s">
        <v>180</v>
      </c>
      <c r="K4" s="937"/>
      <c r="L4" s="935" t="s">
        <v>180</v>
      </c>
      <c r="M4" s="936"/>
      <c r="N4" s="937" t="s">
        <v>180</v>
      </c>
      <c r="O4" s="937"/>
      <c r="P4" s="933" t="s">
        <v>178</v>
      </c>
      <c r="Q4" s="934"/>
    </row>
    <row r="5" spans="1:17" ht="13.5" thickBot="1">
      <c r="A5" s="9"/>
      <c r="B5" s="37"/>
      <c r="C5" s="38" t="s">
        <v>4</v>
      </c>
      <c r="D5" s="184" t="s">
        <v>49</v>
      </c>
      <c r="E5" s="185" t="s">
        <v>177</v>
      </c>
      <c r="F5" s="192" t="s">
        <v>49</v>
      </c>
      <c r="G5" s="193" t="s">
        <v>50</v>
      </c>
      <c r="H5" s="184" t="s">
        <v>49</v>
      </c>
      <c r="I5" s="185" t="s">
        <v>50</v>
      </c>
      <c r="J5" s="192" t="s">
        <v>49</v>
      </c>
      <c r="K5" s="193" t="s">
        <v>50</v>
      </c>
      <c r="L5" s="184" t="s">
        <v>49</v>
      </c>
      <c r="M5" s="185" t="s">
        <v>50</v>
      </c>
      <c r="N5" s="192" t="s">
        <v>49</v>
      </c>
      <c r="O5" s="193" t="s">
        <v>50</v>
      </c>
      <c r="P5" s="184" t="s">
        <v>176</v>
      </c>
      <c r="Q5" s="185" t="s">
        <v>50</v>
      </c>
    </row>
    <row r="6" spans="1:17" ht="12.75">
      <c r="A6" s="6"/>
      <c r="B6" s="7" t="s">
        <v>6</v>
      </c>
      <c r="C6" s="8"/>
      <c r="D6" s="231"/>
      <c r="E6" s="231"/>
      <c r="F6" s="232"/>
      <c r="G6" s="233"/>
      <c r="H6" s="231"/>
      <c r="I6" s="231"/>
      <c r="J6" s="232"/>
      <c r="K6" s="233"/>
      <c r="L6" s="231"/>
      <c r="M6" s="231"/>
      <c r="N6" s="232"/>
      <c r="O6" s="233"/>
      <c r="P6" s="287"/>
      <c r="Q6" s="288">
        <f>IF(OR($E$8=0,$E$8=""),"",SUM(E6,G6,I6,K6,M6,O6,))</f>
      </c>
    </row>
    <row r="7" spans="1:17" ht="13.5" thickBot="1">
      <c r="A7" s="9"/>
      <c r="B7" s="10" t="s">
        <v>7</v>
      </c>
      <c r="C7" s="8"/>
      <c r="D7" s="234"/>
      <c r="E7" s="234"/>
      <c r="F7" s="235"/>
      <c r="G7" s="236"/>
      <c r="H7" s="234"/>
      <c r="I7" s="234"/>
      <c r="J7" s="235"/>
      <c r="K7" s="236"/>
      <c r="L7" s="234"/>
      <c r="M7" s="234"/>
      <c r="N7" s="235"/>
      <c r="O7" s="236"/>
      <c r="P7" s="289"/>
      <c r="Q7" s="42">
        <f aca="true" t="shared" si="0" ref="Q7:Q47">IF(OR($E$8=0,$E$8=""),"",SUM(E7,G7,I7,K7,M7,O7,))</f>
      </c>
    </row>
    <row r="8" spans="1:17" ht="13.5" thickBot="1">
      <c r="A8" s="5"/>
      <c r="B8" s="11" t="s">
        <v>8</v>
      </c>
      <c r="C8" s="8"/>
      <c r="D8" s="122"/>
      <c r="E8" s="237"/>
      <c r="F8" s="122">
        <f>IF(D49="","",D49)</f>
      </c>
      <c r="G8" s="186"/>
      <c r="H8" s="122">
        <f>IF(F49="","",F49)</f>
      </c>
      <c r="I8" s="237"/>
      <c r="J8" s="122">
        <f>IF(H49="","",H49)</f>
      </c>
      <c r="K8" s="186"/>
      <c r="L8" s="122">
        <f>IF(J49="","",J49)</f>
      </c>
      <c r="M8" s="237"/>
      <c r="N8" s="122">
        <f>IF(L49="","",L49)</f>
      </c>
      <c r="O8" s="186"/>
      <c r="P8" s="290"/>
      <c r="Q8" s="40">
        <f t="shared" si="0"/>
      </c>
    </row>
    <row r="9" spans="1:17" ht="12.75">
      <c r="A9" s="191"/>
      <c r="B9" s="188" t="s">
        <v>9</v>
      </c>
      <c r="C9" s="8"/>
      <c r="D9" s="238"/>
      <c r="E9" s="238"/>
      <c r="F9" s="239"/>
      <c r="G9" s="240"/>
      <c r="H9" s="238"/>
      <c r="I9" s="238"/>
      <c r="J9" s="239"/>
      <c r="K9" s="240"/>
      <c r="L9" s="238"/>
      <c r="M9" s="238"/>
      <c r="N9" s="239"/>
      <c r="O9" s="240"/>
      <c r="P9" s="287"/>
      <c r="Q9" s="288">
        <f t="shared" si="0"/>
      </c>
    </row>
    <row r="10" spans="1:17" ht="12.75">
      <c r="A10" s="14"/>
      <c r="B10" s="188" t="s">
        <v>10</v>
      </c>
      <c r="C10" s="15"/>
      <c r="D10" s="241"/>
      <c r="E10" s="241"/>
      <c r="F10" s="242"/>
      <c r="G10" s="243"/>
      <c r="H10" s="241"/>
      <c r="I10" s="241"/>
      <c r="J10" s="242"/>
      <c r="K10" s="243"/>
      <c r="L10" s="241"/>
      <c r="M10" s="241"/>
      <c r="N10" s="242"/>
      <c r="O10" s="243"/>
      <c r="P10" s="291"/>
      <c r="Q10" s="261">
        <f t="shared" si="0"/>
      </c>
    </row>
    <row r="11" spans="1:17" ht="12.75">
      <c r="A11" s="14"/>
      <c r="B11" s="189" t="s">
        <v>11</v>
      </c>
      <c r="C11" s="8"/>
      <c r="D11" s="241"/>
      <c r="E11" s="241"/>
      <c r="F11" s="242"/>
      <c r="G11" s="243"/>
      <c r="H11" s="241"/>
      <c r="I11" s="241"/>
      <c r="J11" s="242"/>
      <c r="K11" s="243"/>
      <c r="L11" s="241"/>
      <c r="M11" s="241"/>
      <c r="N11" s="242"/>
      <c r="O11" s="243"/>
      <c r="P11" s="291"/>
      <c r="Q11" s="261">
        <f t="shared" si="0"/>
      </c>
    </row>
    <row r="12" spans="1:17" ht="12.75">
      <c r="A12" s="14"/>
      <c r="B12" s="188" t="s">
        <v>12</v>
      </c>
      <c r="C12" s="8"/>
      <c r="D12" s="241"/>
      <c r="E12" s="241"/>
      <c r="F12" s="242"/>
      <c r="G12" s="243"/>
      <c r="H12" s="241"/>
      <c r="I12" s="241"/>
      <c r="J12" s="242"/>
      <c r="K12" s="243"/>
      <c r="L12" s="241"/>
      <c r="M12" s="241"/>
      <c r="N12" s="242"/>
      <c r="O12" s="243"/>
      <c r="P12" s="291"/>
      <c r="Q12" s="261">
        <f t="shared" si="0"/>
      </c>
    </row>
    <row r="13" spans="1:17" ht="12.75">
      <c r="A13" s="14"/>
      <c r="B13" s="188" t="s">
        <v>135</v>
      </c>
      <c r="C13" s="8"/>
      <c r="D13" s="241"/>
      <c r="E13" s="241"/>
      <c r="F13" s="242"/>
      <c r="G13" s="243"/>
      <c r="H13" s="241"/>
      <c r="I13" s="241"/>
      <c r="J13" s="242"/>
      <c r="K13" s="243"/>
      <c r="L13" s="241"/>
      <c r="M13" s="241"/>
      <c r="N13" s="242"/>
      <c r="O13" s="243"/>
      <c r="P13" s="291"/>
      <c r="Q13" s="261">
        <f t="shared" si="0"/>
      </c>
    </row>
    <row r="14" spans="1:17" ht="15" customHeight="1" thickBot="1">
      <c r="A14" s="14" t="s">
        <v>13</v>
      </c>
      <c r="B14" s="187" t="s">
        <v>14</v>
      </c>
      <c r="C14" s="8"/>
      <c r="D14" s="244"/>
      <c r="E14" s="244"/>
      <c r="F14" s="245"/>
      <c r="G14" s="246"/>
      <c r="H14" s="244"/>
      <c r="I14" s="244"/>
      <c r="J14" s="245"/>
      <c r="K14" s="246"/>
      <c r="L14" s="244"/>
      <c r="M14" s="244"/>
      <c r="N14" s="245"/>
      <c r="O14" s="246"/>
      <c r="P14" s="292"/>
      <c r="Q14" s="236">
        <f t="shared" si="0"/>
      </c>
    </row>
    <row r="15" spans="1:17" ht="13.5" thickBot="1">
      <c r="A15" s="14" t="s">
        <v>15</v>
      </c>
      <c r="B15" s="11" t="s">
        <v>16</v>
      </c>
      <c r="C15" s="8"/>
      <c r="D15" s="12">
        <f aca="true" t="shared" si="1" ref="D15:Q15">IF(D8="","",D9+D10+D12+D14)</f>
      </c>
      <c r="E15" s="123">
        <f t="shared" si="1"/>
      </c>
      <c r="F15" s="39">
        <f t="shared" si="1"/>
      </c>
      <c r="G15" s="123">
        <f t="shared" si="1"/>
      </c>
      <c r="H15" s="39">
        <f t="shared" si="1"/>
      </c>
      <c r="I15" s="123">
        <f t="shared" si="1"/>
      </c>
      <c r="J15" s="39">
        <f t="shared" si="1"/>
      </c>
      <c r="K15" s="123">
        <f t="shared" si="1"/>
      </c>
      <c r="L15" s="39">
        <f t="shared" si="1"/>
      </c>
      <c r="M15" s="123">
        <f t="shared" si="1"/>
      </c>
      <c r="N15" s="39">
        <f t="shared" si="1"/>
      </c>
      <c r="O15" s="123">
        <f t="shared" si="1"/>
      </c>
      <c r="P15" s="39">
        <f t="shared" si="1"/>
      </c>
      <c r="Q15" s="40">
        <f t="shared" si="1"/>
      </c>
    </row>
    <row r="16" spans="1:17" ht="12.75">
      <c r="A16" s="14" t="s">
        <v>17</v>
      </c>
      <c r="B16" s="188" t="s">
        <v>174</v>
      </c>
      <c r="C16" s="8"/>
      <c r="D16" s="241"/>
      <c r="E16" s="247"/>
      <c r="F16" s="242"/>
      <c r="G16" s="247"/>
      <c r="H16" s="242"/>
      <c r="I16" s="247"/>
      <c r="J16" s="242"/>
      <c r="K16" s="243"/>
      <c r="L16" s="248"/>
      <c r="M16" s="247"/>
      <c r="N16" s="242"/>
      <c r="O16" s="243"/>
      <c r="P16" s="293"/>
      <c r="Q16" s="233">
        <f>IF(OR($E$8=0,$E$8=""),"",SUM(E16,G16,I16,K16,M16,O16,))</f>
      </c>
    </row>
    <row r="17" spans="1:17" ht="12.75">
      <c r="A17" s="14" t="s">
        <v>179</v>
      </c>
      <c r="B17" s="187" t="s">
        <v>18</v>
      </c>
      <c r="C17" s="8"/>
      <c r="D17" s="244"/>
      <c r="E17" s="249"/>
      <c r="F17" s="245"/>
      <c r="G17" s="249"/>
      <c r="H17" s="245"/>
      <c r="I17" s="249"/>
      <c r="J17" s="245"/>
      <c r="K17" s="246"/>
      <c r="L17" s="250"/>
      <c r="M17" s="249"/>
      <c r="N17" s="245"/>
      <c r="O17" s="246"/>
      <c r="P17" s="294"/>
      <c r="Q17" s="295">
        <f t="shared" si="0"/>
      </c>
    </row>
    <row r="18" spans="1:17" ht="12.75">
      <c r="A18" s="26"/>
      <c r="B18" s="188" t="s">
        <v>20</v>
      </c>
      <c r="C18" s="8"/>
      <c r="D18" s="241"/>
      <c r="E18" s="247"/>
      <c r="F18" s="242"/>
      <c r="G18" s="247"/>
      <c r="H18" s="242"/>
      <c r="I18" s="247"/>
      <c r="J18" s="242"/>
      <c r="K18" s="243"/>
      <c r="L18" s="248"/>
      <c r="M18" s="247"/>
      <c r="N18" s="242"/>
      <c r="O18" s="243"/>
      <c r="P18" s="291"/>
      <c r="Q18" s="261">
        <f t="shared" si="0"/>
      </c>
    </row>
    <row r="19" spans="1:17" ht="12.75">
      <c r="A19" s="14"/>
      <c r="B19" s="188" t="s">
        <v>21</v>
      </c>
      <c r="C19" s="8"/>
      <c r="D19" s="241"/>
      <c r="E19" s="247"/>
      <c r="F19" s="242"/>
      <c r="G19" s="247"/>
      <c r="H19" s="242"/>
      <c r="I19" s="247"/>
      <c r="J19" s="242"/>
      <c r="K19" s="243"/>
      <c r="L19" s="248"/>
      <c r="M19" s="247"/>
      <c r="N19" s="242"/>
      <c r="O19" s="243"/>
      <c r="P19" s="291"/>
      <c r="Q19" s="261">
        <f t="shared" si="0"/>
      </c>
    </row>
    <row r="20" spans="1:17" ht="12.75">
      <c r="A20" s="14"/>
      <c r="B20" s="188" t="s">
        <v>1</v>
      </c>
      <c r="C20" s="8"/>
      <c r="D20" s="241"/>
      <c r="E20" s="247"/>
      <c r="F20" s="242"/>
      <c r="G20" s="247"/>
      <c r="H20" s="242"/>
      <c r="I20" s="247"/>
      <c r="J20" s="242"/>
      <c r="K20" s="243"/>
      <c r="L20" s="248"/>
      <c r="M20" s="247"/>
      <c r="N20" s="242"/>
      <c r="O20" s="243"/>
      <c r="P20" s="291"/>
      <c r="Q20" s="261">
        <f t="shared" si="0"/>
      </c>
    </row>
    <row r="21" spans="1:17" ht="12.75">
      <c r="A21" s="14"/>
      <c r="B21" s="188" t="s">
        <v>0</v>
      </c>
      <c r="C21" s="8"/>
      <c r="D21" s="241"/>
      <c r="E21" s="247"/>
      <c r="F21" s="242"/>
      <c r="G21" s="247"/>
      <c r="H21" s="242"/>
      <c r="I21" s="247"/>
      <c r="J21" s="242"/>
      <c r="K21" s="243"/>
      <c r="L21" s="248"/>
      <c r="M21" s="247"/>
      <c r="N21" s="242"/>
      <c r="O21" s="243"/>
      <c r="P21" s="291"/>
      <c r="Q21" s="261">
        <f t="shared" si="0"/>
      </c>
    </row>
    <row r="22" spans="1:17" ht="13.5" thickBot="1">
      <c r="A22" s="14"/>
      <c r="B22" s="187" t="s">
        <v>22</v>
      </c>
      <c r="C22" s="8"/>
      <c r="D22" s="244"/>
      <c r="E22" s="249"/>
      <c r="F22" s="245"/>
      <c r="G22" s="249"/>
      <c r="H22" s="245"/>
      <c r="I22" s="249"/>
      <c r="J22" s="245"/>
      <c r="K22" s="246"/>
      <c r="L22" s="250"/>
      <c r="M22" s="249"/>
      <c r="N22" s="245"/>
      <c r="O22" s="246"/>
      <c r="P22" s="292"/>
      <c r="Q22" s="236">
        <f t="shared" si="0"/>
      </c>
    </row>
    <row r="23" spans="1:17" ht="13.5" thickBot="1">
      <c r="A23" s="14"/>
      <c r="B23" s="11" t="s">
        <v>23</v>
      </c>
      <c r="C23" s="8"/>
      <c r="D23" s="12">
        <f aca="true" t="shared" si="2" ref="D23:Q23">IF(D8="","",D17+D19+D16+D20+D21+D22)</f>
      </c>
      <c r="E23" s="123">
        <f t="shared" si="2"/>
      </c>
      <c r="F23" s="39">
        <f t="shared" si="2"/>
      </c>
      <c r="G23" s="123">
        <f t="shared" si="2"/>
      </c>
      <c r="H23" s="39">
        <f t="shared" si="2"/>
      </c>
      <c r="I23" s="123">
        <f t="shared" si="2"/>
      </c>
      <c r="J23" s="39">
        <f t="shared" si="2"/>
      </c>
      <c r="K23" s="123">
        <f t="shared" si="2"/>
      </c>
      <c r="L23" s="39">
        <f t="shared" si="2"/>
      </c>
      <c r="M23" s="123">
        <f t="shared" si="2"/>
      </c>
      <c r="N23" s="39">
        <f t="shared" si="2"/>
      </c>
      <c r="O23" s="123">
        <f t="shared" si="2"/>
      </c>
      <c r="P23" s="39">
        <f t="shared" si="2"/>
      </c>
      <c r="Q23" s="40">
        <f t="shared" si="2"/>
      </c>
    </row>
    <row r="24" spans="1:17" ht="13.5" thickBot="1">
      <c r="A24" s="18"/>
      <c r="B24" s="190" t="s">
        <v>24</v>
      </c>
      <c r="C24" s="8"/>
      <c r="D24" s="19">
        <f aca="true" t="shared" si="3" ref="D24:Q24">IF(D8="","",D15-D23)</f>
      </c>
      <c r="E24" s="124">
        <f t="shared" si="3"/>
      </c>
      <c r="F24" s="41">
        <f t="shared" si="3"/>
      </c>
      <c r="G24" s="124">
        <f t="shared" si="3"/>
      </c>
      <c r="H24" s="41">
        <f t="shared" si="3"/>
      </c>
      <c r="I24" s="124">
        <f t="shared" si="3"/>
      </c>
      <c r="J24" s="41">
        <f t="shared" si="3"/>
      </c>
      <c r="K24" s="124">
        <f t="shared" si="3"/>
      </c>
      <c r="L24" s="41">
        <f t="shared" si="3"/>
      </c>
      <c r="M24" s="124">
        <f t="shared" si="3"/>
      </c>
      <c r="N24" s="41">
        <f t="shared" si="3"/>
      </c>
      <c r="O24" s="124">
        <f t="shared" si="3"/>
      </c>
      <c r="P24" s="41">
        <f t="shared" si="3"/>
      </c>
      <c r="Q24" s="42">
        <f t="shared" si="3"/>
      </c>
    </row>
    <row r="25" spans="1:17" ht="12.75">
      <c r="A25" s="20" t="s">
        <v>13</v>
      </c>
      <c r="B25" s="21" t="s">
        <v>25</v>
      </c>
      <c r="C25" s="8"/>
      <c r="D25" s="244"/>
      <c r="E25" s="249"/>
      <c r="F25" s="245"/>
      <c r="G25" s="249"/>
      <c r="H25" s="245"/>
      <c r="I25" s="249"/>
      <c r="J25" s="245"/>
      <c r="K25" s="246"/>
      <c r="L25" s="250"/>
      <c r="M25" s="249"/>
      <c r="N25" s="245"/>
      <c r="O25" s="246"/>
      <c r="P25" s="287"/>
      <c r="Q25" s="288">
        <f t="shared" si="0"/>
      </c>
    </row>
    <row r="26" spans="1:17" ht="12.75">
      <c r="A26" s="14" t="s">
        <v>15</v>
      </c>
      <c r="B26" s="13" t="s">
        <v>26</v>
      </c>
      <c r="C26" s="8"/>
      <c r="D26" s="241"/>
      <c r="E26" s="247"/>
      <c r="F26" s="242"/>
      <c r="G26" s="247"/>
      <c r="H26" s="242"/>
      <c r="I26" s="247"/>
      <c r="J26" s="242"/>
      <c r="K26" s="243"/>
      <c r="L26" s="248"/>
      <c r="M26" s="247"/>
      <c r="N26" s="242"/>
      <c r="O26" s="243"/>
      <c r="P26" s="291"/>
      <c r="Q26" s="261">
        <f t="shared" si="0"/>
      </c>
    </row>
    <row r="27" spans="1:17" ht="12.75">
      <c r="A27" s="14" t="s">
        <v>27</v>
      </c>
      <c r="B27" s="13" t="s">
        <v>28</v>
      </c>
      <c r="C27" s="8"/>
      <c r="D27" s="241"/>
      <c r="E27" s="247"/>
      <c r="F27" s="242"/>
      <c r="G27" s="247"/>
      <c r="H27" s="242"/>
      <c r="I27" s="247"/>
      <c r="J27" s="242"/>
      <c r="K27" s="243"/>
      <c r="L27" s="248"/>
      <c r="M27" s="247"/>
      <c r="N27" s="242"/>
      <c r="O27" s="243"/>
      <c r="P27" s="291"/>
      <c r="Q27" s="261">
        <f t="shared" si="0"/>
      </c>
    </row>
    <row r="28" spans="1:17" ht="12.75">
      <c r="A28" s="14" t="s">
        <v>17</v>
      </c>
      <c r="B28" s="13"/>
      <c r="C28" s="8"/>
      <c r="D28" s="241"/>
      <c r="E28" s="247"/>
      <c r="F28" s="242"/>
      <c r="G28" s="247"/>
      <c r="H28" s="242"/>
      <c r="I28" s="247"/>
      <c r="J28" s="242"/>
      <c r="K28" s="243"/>
      <c r="L28" s="248"/>
      <c r="M28" s="247"/>
      <c r="N28" s="242"/>
      <c r="O28" s="243"/>
      <c r="P28" s="291"/>
      <c r="Q28" s="261">
        <f t="shared" si="0"/>
      </c>
    </row>
    <row r="29" spans="1:17" ht="13.5" thickBot="1">
      <c r="A29" s="14" t="s">
        <v>19</v>
      </c>
      <c r="B29" s="16"/>
      <c r="C29" s="8"/>
      <c r="D29" s="244"/>
      <c r="E29" s="249"/>
      <c r="F29" s="245"/>
      <c r="G29" s="249"/>
      <c r="H29" s="245"/>
      <c r="I29" s="249"/>
      <c r="J29" s="245"/>
      <c r="K29" s="246"/>
      <c r="L29" s="250"/>
      <c r="M29" s="249"/>
      <c r="N29" s="245"/>
      <c r="O29" s="246"/>
      <c r="P29" s="294"/>
      <c r="Q29" s="295">
        <f t="shared" si="0"/>
      </c>
    </row>
    <row r="30" spans="1:17" ht="13.5" thickBot="1">
      <c r="A30" s="23"/>
      <c r="B30" s="17" t="s">
        <v>29</v>
      </c>
      <c r="C30" s="8"/>
      <c r="D30" s="12">
        <f aca="true" t="shared" si="4" ref="D30:Q30">IF(D8="","",SUM(D25:D29))</f>
      </c>
      <c r="E30" s="123">
        <f t="shared" si="4"/>
      </c>
      <c r="F30" s="39">
        <f t="shared" si="4"/>
      </c>
      <c r="G30" s="123">
        <f t="shared" si="4"/>
      </c>
      <c r="H30" s="39">
        <f t="shared" si="4"/>
      </c>
      <c r="I30" s="123">
        <f t="shared" si="4"/>
      </c>
      <c r="J30" s="39">
        <f t="shared" si="4"/>
      </c>
      <c r="K30" s="123">
        <f t="shared" si="4"/>
      </c>
      <c r="L30" s="39">
        <f t="shared" si="4"/>
      </c>
      <c r="M30" s="123">
        <f t="shared" si="4"/>
      </c>
      <c r="N30" s="39">
        <f t="shared" si="4"/>
      </c>
      <c r="O30" s="123">
        <f t="shared" si="4"/>
      </c>
      <c r="P30" s="39">
        <f t="shared" si="4"/>
      </c>
      <c r="Q30" s="40">
        <f t="shared" si="4"/>
      </c>
    </row>
    <row r="31" spans="1:17" ht="12.75">
      <c r="A31" s="25"/>
      <c r="B31" s="22" t="s">
        <v>30</v>
      </c>
      <c r="C31" s="8"/>
      <c r="D31" s="244"/>
      <c r="E31" s="249"/>
      <c r="F31" s="245"/>
      <c r="G31" s="249"/>
      <c r="H31" s="245"/>
      <c r="I31" s="249"/>
      <c r="J31" s="245"/>
      <c r="K31" s="246"/>
      <c r="L31" s="250"/>
      <c r="M31" s="249"/>
      <c r="N31" s="245"/>
      <c r="O31" s="246"/>
      <c r="P31" s="294"/>
      <c r="Q31" s="295">
        <f t="shared" si="0"/>
      </c>
    </row>
    <row r="32" spans="1:17" ht="12.75">
      <c r="A32" s="14" t="s">
        <v>31</v>
      </c>
      <c r="B32" s="13" t="s">
        <v>32</v>
      </c>
      <c r="C32" s="8"/>
      <c r="D32" s="241"/>
      <c r="E32" s="247"/>
      <c r="F32" s="242"/>
      <c r="G32" s="247"/>
      <c r="H32" s="242"/>
      <c r="I32" s="247"/>
      <c r="J32" s="242"/>
      <c r="K32" s="243"/>
      <c r="L32" s="248"/>
      <c r="M32" s="247"/>
      <c r="N32" s="242"/>
      <c r="O32" s="243"/>
      <c r="P32" s="291"/>
      <c r="Q32" s="261">
        <f t="shared" si="0"/>
      </c>
    </row>
    <row r="33" spans="1:17" ht="12.75">
      <c r="A33" s="14" t="s">
        <v>33</v>
      </c>
      <c r="B33" s="13" t="s">
        <v>32</v>
      </c>
      <c r="C33" s="8"/>
      <c r="D33" s="241"/>
      <c r="E33" s="247"/>
      <c r="F33" s="242"/>
      <c r="G33" s="247"/>
      <c r="H33" s="242"/>
      <c r="I33" s="247"/>
      <c r="J33" s="242"/>
      <c r="K33" s="243"/>
      <c r="L33" s="248"/>
      <c r="M33" s="247"/>
      <c r="N33" s="242"/>
      <c r="O33" s="243"/>
      <c r="P33" s="291"/>
      <c r="Q33" s="261">
        <f t="shared" si="0"/>
      </c>
    </row>
    <row r="34" spans="1:17" ht="12.75">
      <c r="A34" s="14" t="s">
        <v>19</v>
      </c>
      <c r="B34" s="13" t="s">
        <v>34</v>
      </c>
      <c r="C34" s="8"/>
      <c r="D34" s="241"/>
      <c r="E34" s="247"/>
      <c r="F34" s="242"/>
      <c r="G34" s="247"/>
      <c r="H34" s="242"/>
      <c r="I34" s="247"/>
      <c r="J34" s="242"/>
      <c r="K34" s="243"/>
      <c r="L34" s="248"/>
      <c r="M34" s="247"/>
      <c r="N34" s="242"/>
      <c r="O34" s="243"/>
      <c r="P34" s="291"/>
      <c r="Q34" s="261">
        <f t="shared" si="0"/>
      </c>
    </row>
    <row r="35" spans="1:17" ht="12.75">
      <c r="A35" s="14" t="s">
        <v>35</v>
      </c>
      <c r="B35" s="13" t="s">
        <v>32</v>
      </c>
      <c r="C35" s="8"/>
      <c r="D35" s="241"/>
      <c r="E35" s="247"/>
      <c r="F35" s="242"/>
      <c r="G35" s="247"/>
      <c r="H35" s="242"/>
      <c r="I35" s="247"/>
      <c r="J35" s="242"/>
      <c r="K35" s="243"/>
      <c r="L35" s="248"/>
      <c r="M35" s="247"/>
      <c r="N35" s="242"/>
      <c r="O35" s="243"/>
      <c r="P35" s="291"/>
      <c r="Q35" s="261">
        <f t="shared" si="0"/>
      </c>
    </row>
    <row r="36" spans="1:17" ht="13.5" thickBot="1">
      <c r="A36" s="26"/>
      <c r="B36" s="16" t="s">
        <v>32</v>
      </c>
      <c r="C36" s="8"/>
      <c r="D36" s="251"/>
      <c r="E36" s="252"/>
      <c r="F36" s="253"/>
      <c r="G36" s="252"/>
      <c r="H36" s="253"/>
      <c r="I36" s="252"/>
      <c r="J36" s="253"/>
      <c r="K36" s="254"/>
      <c r="L36" s="255"/>
      <c r="M36" s="252"/>
      <c r="N36" s="253"/>
      <c r="O36" s="254"/>
      <c r="P36" s="292"/>
      <c r="Q36" s="236">
        <f t="shared" si="0"/>
      </c>
    </row>
    <row r="37" spans="1:17" ht="13.5" thickBot="1">
      <c r="A37" s="23"/>
      <c r="B37" s="17" t="s">
        <v>36</v>
      </c>
      <c r="C37" s="8"/>
      <c r="D37" s="125">
        <f>IF(D8="","",D31+D34)</f>
      </c>
      <c r="E37" s="129">
        <f>IF(E8="","",E31+E34)</f>
      </c>
      <c r="F37" s="125">
        <f>IF(F8="","",F34+F31)</f>
      </c>
      <c r="G37" s="129">
        <f>IF(G8="","",G31+G34)</f>
      </c>
      <c r="H37" s="125">
        <f>IF(H8="","",H34+H31)</f>
      </c>
      <c r="I37" s="129">
        <f>IF(I8="","",I31+I34)</f>
      </c>
      <c r="J37" s="125">
        <f>IF(J8="","",J34+J31)</f>
      </c>
      <c r="K37" s="129">
        <f>IF(K8="","",K31+K34)</f>
      </c>
      <c r="L37" s="125">
        <f>IF(L8="","",L34+L31)</f>
      </c>
      <c r="M37" s="129">
        <f>IF(M8="","",M31+M34)</f>
      </c>
      <c r="N37" s="125">
        <f>IF(N8="","",N34+N31)</f>
      </c>
      <c r="O37" s="129">
        <f>IF(O8="","",O31+O34)</f>
      </c>
      <c r="P37" s="125">
        <f>IF(P8="","",P34+P31)</f>
      </c>
      <c r="Q37" s="186">
        <f>IF(Q8="","",Q31+Q34)</f>
      </c>
    </row>
    <row r="38" spans="1:17" ht="13.5" thickBot="1">
      <c r="A38" s="5"/>
      <c r="B38" s="11" t="s">
        <v>37</v>
      </c>
      <c r="C38" s="8"/>
      <c r="D38" s="125">
        <f aca="true" t="shared" si="5" ref="D38:Q38">IF(D8="","",D8+D24+D30-D37)</f>
      </c>
      <c r="E38" s="129">
        <f t="shared" si="5"/>
      </c>
      <c r="F38" s="122">
        <f t="shared" si="5"/>
      </c>
      <c r="G38" s="129">
        <f t="shared" si="5"/>
      </c>
      <c r="H38" s="122">
        <f t="shared" si="5"/>
      </c>
      <c r="I38" s="129">
        <f t="shared" si="5"/>
      </c>
      <c r="J38" s="122">
        <f t="shared" si="5"/>
      </c>
      <c r="K38" s="129">
        <f t="shared" si="5"/>
      </c>
      <c r="L38" s="122">
        <f t="shared" si="5"/>
      </c>
      <c r="M38" s="129">
        <f t="shared" si="5"/>
      </c>
      <c r="N38" s="122">
        <f t="shared" si="5"/>
      </c>
      <c r="O38" s="129">
        <f t="shared" si="5"/>
      </c>
      <c r="P38" s="122">
        <f t="shared" si="5"/>
      </c>
      <c r="Q38" s="186">
        <f t="shared" si="5"/>
      </c>
    </row>
    <row r="39" spans="1:17" ht="12.75">
      <c r="A39" s="14"/>
      <c r="B39" s="21" t="s">
        <v>2</v>
      </c>
      <c r="C39" s="8"/>
      <c r="D39" s="238"/>
      <c r="E39" s="256"/>
      <c r="F39" s="239"/>
      <c r="G39" s="256"/>
      <c r="H39" s="239"/>
      <c r="I39" s="256"/>
      <c r="J39" s="239"/>
      <c r="K39" s="240"/>
      <c r="L39" s="257"/>
      <c r="M39" s="256"/>
      <c r="N39" s="239"/>
      <c r="O39" s="240"/>
      <c r="P39" s="287"/>
      <c r="Q39" s="288">
        <f t="shared" si="0"/>
      </c>
    </row>
    <row r="40" spans="1:17" ht="12.75">
      <c r="A40" s="14" t="s">
        <v>31</v>
      </c>
      <c r="B40" s="13" t="s">
        <v>32</v>
      </c>
      <c r="C40" s="8"/>
      <c r="D40" s="258"/>
      <c r="E40" s="259"/>
      <c r="F40" s="260"/>
      <c r="G40" s="259"/>
      <c r="H40" s="260"/>
      <c r="I40" s="259"/>
      <c r="J40" s="260"/>
      <c r="K40" s="261"/>
      <c r="L40" s="262"/>
      <c r="M40" s="259"/>
      <c r="N40" s="260"/>
      <c r="O40" s="261"/>
      <c r="P40" s="291"/>
      <c r="Q40" s="261">
        <f t="shared" si="0"/>
      </c>
    </row>
    <row r="41" spans="1:17" ht="12.75">
      <c r="A41" s="26" t="s">
        <v>38</v>
      </c>
      <c r="B41" s="13" t="s">
        <v>32</v>
      </c>
      <c r="C41" s="8"/>
      <c r="D41" s="241"/>
      <c r="E41" s="247"/>
      <c r="F41" s="242"/>
      <c r="G41" s="247"/>
      <c r="H41" s="242"/>
      <c r="I41" s="247"/>
      <c r="J41" s="242"/>
      <c r="K41" s="243"/>
      <c r="L41" s="248"/>
      <c r="M41" s="247"/>
      <c r="N41" s="242"/>
      <c r="O41" s="243"/>
      <c r="P41" s="291"/>
      <c r="Q41" s="261">
        <f t="shared" si="0"/>
      </c>
    </row>
    <row r="42" spans="1:17" ht="12.75">
      <c r="A42" s="14" t="s">
        <v>33</v>
      </c>
      <c r="B42" s="13" t="s">
        <v>3</v>
      </c>
      <c r="C42" s="8"/>
      <c r="D42" s="241"/>
      <c r="E42" s="247"/>
      <c r="F42" s="242"/>
      <c r="G42" s="247"/>
      <c r="H42" s="242"/>
      <c r="I42" s="247"/>
      <c r="J42" s="242"/>
      <c r="K42" s="243"/>
      <c r="L42" s="248"/>
      <c r="M42" s="247"/>
      <c r="N42" s="242"/>
      <c r="O42" s="243"/>
      <c r="P42" s="291"/>
      <c r="Q42" s="261">
        <f t="shared" si="0"/>
      </c>
    </row>
    <row r="43" spans="1:17" ht="12.75">
      <c r="A43" s="14"/>
      <c r="B43" s="13" t="s">
        <v>32</v>
      </c>
      <c r="C43" s="8"/>
      <c r="D43" s="241"/>
      <c r="E43" s="247"/>
      <c r="F43" s="242"/>
      <c r="G43" s="247"/>
      <c r="H43" s="242"/>
      <c r="I43" s="247"/>
      <c r="J43" s="242"/>
      <c r="K43" s="243"/>
      <c r="L43" s="248"/>
      <c r="M43" s="247"/>
      <c r="N43" s="242"/>
      <c r="O43" s="243"/>
      <c r="P43" s="291"/>
      <c r="Q43" s="261">
        <f t="shared" si="0"/>
      </c>
    </row>
    <row r="44" spans="1:17" ht="12.75">
      <c r="A44" s="14" t="s">
        <v>17</v>
      </c>
      <c r="B44" s="13" t="s">
        <v>32</v>
      </c>
      <c r="C44" s="8"/>
      <c r="D44" s="241"/>
      <c r="E44" s="247"/>
      <c r="F44" s="242"/>
      <c r="G44" s="247"/>
      <c r="H44" s="242"/>
      <c r="I44" s="247"/>
      <c r="J44" s="242"/>
      <c r="K44" s="243"/>
      <c r="L44" s="248"/>
      <c r="M44" s="247"/>
      <c r="N44" s="242"/>
      <c r="O44" s="243"/>
      <c r="P44" s="291"/>
      <c r="Q44" s="261">
        <f t="shared" si="0"/>
      </c>
    </row>
    <row r="45" spans="1:17" ht="12.75">
      <c r="A45" s="14"/>
      <c r="B45" s="27" t="s">
        <v>39</v>
      </c>
      <c r="C45" s="8"/>
      <c r="D45" s="241"/>
      <c r="E45" s="247"/>
      <c r="F45" s="242"/>
      <c r="G45" s="247"/>
      <c r="H45" s="242"/>
      <c r="I45" s="247"/>
      <c r="J45" s="242"/>
      <c r="K45" s="243"/>
      <c r="L45" s="248"/>
      <c r="M45" s="247"/>
      <c r="N45" s="242"/>
      <c r="O45" s="243"/>
      <c r="P45" s="291"/>
      <c r="Q45" s="261">
        <f t="shared" si="0"/>
      </c>
    </row>
    <row r="46" spans="1:17" ht="12.75">
      <c r="A46" s="14" t="s">
        <v>40</v>
      </c>
      <c r="B46" s="13" t="s">
        <v>134</v>
      </c>
      <c r="C46" s="8"/>
      <c r="D46" s="241"/>
      <c r="E46" s="247"/>
      <c r="F46" s="242"/>
      <c r="G46" s="247"/>
      <c r="H46" s="242"/>
      <c r="I46" s="247"/>
      <c r="J46" s="242"/>
      <c r="K46" s="243"/>
      <c r="L46" s="248"/>
      <c r="M46" s="247"/>
      <c r="N46" s="242"/>
      <c r="O46" s="243"/>
      <c r="P46" s="291"/>
      <c r="Q46" s="261">
        <f t="shared" si="0"/>
      </c>
    </row>
    <row r="47" spans="1:17" ht="13.5" thickBot="1">
      <c r="A47" s="14"/>
      <c r="B47" s="24" t="s">
        <v>32</v>
      </c>
      <c r="C47" s="8"/>
      <c r="D47" s="241"/>
      <c r="E47" s="247"/>
      <c r="F47" s="242"/>
      <c r="G47" s="247"/>
      <c r="H47" s="263"/>
      <c r="I47" s="264"/>
      <c r="J47" s="263"/>
      <c r="K47" s="265"/>
      <c r="L47" s="248"/>
      <c r="M47" s="247"/>
      <c r="N47" s="242"/>
      <c r="O47" s="243"/>
      <c r="P47" s="292"/>
      <c r="Q47" s="236">
        <f t="shared" si="0"/>
      </c>
    </row>
    <row r="48" spans="1:17" ht="13.5" thickBot="1">
      <c r="A48" s="18"/>
      <c r="B48" s="17" t="s">
        <v>41</v>
      </c>
      <c r="C48" s="8"/>
      <c r="D48" s="12">
        <f>IF(D8="","",D39+D42+D45)</f>
      </c>
      <c r="E48" s="123">
        <f>IF(E8="","",E39+E42+E45)</f>
      </c>
      <c r="F48" s="39">
        <f>IF(F8="","",F39+F42+F45)</f>
      </c>
      <c r="G48" s="40">
        <f>IF(G8="","",G39+G42+G45)</f>
      </c>
      <c r="H48" s="39">
        <f aca="true" t="shared" si="6" ref="H48:O48">IF(F8="","",H39+H42+H45)</f>
      </c>
      <c r="I48" s="40">
        <f t="shared" si="6"/>
      </c>
      <c r="J48" s="39">
        <f t="shared" si="6"/>
      </c>
      <c r="K48" s="40">
        <f t="shared" si="6"/>
      </c>
      <c r="L48" s="39">
        <f t="shared" si="6"/>
      </c>
      <c r="M48" s="40">
        <f t="shared" si="6"/>
      </c>
      <c r="N48" s="39">
        <f t="shared" si="6"/>
      </c>
      <c r="O48" s="40">
        <f t="shared" si="6"/>
      </c>
      <c r="P48" s="39"/>
      <c r="Q48" s="40">
        <f>IF(OR($E$8=0,$E$8=""),"",SUM(Q39,Q42,Q45))</f>
      </c>
    </row>
    <row r="49" spans="1:17" ht="13.5" thickBot="1">
      <c r="A49" s="5"/>
      <c r="B49" s="43" t="s">
        <v>42</v>
      </c>
      <c r="C49" s="8"/>
      <c r="D49" s="12">
        <f>IF(D8="","",D38+D48)</f>
      </c>
      <c r="E49" s="123">
        <f>IF(E8="","",E38+E48)</f>
      </c>
      <c r="F49" s="39">
        <f>IF(F8="","",F38+F48)</f>
      </c>
      <c r="G49" s="123">
        <f>IF(G8="","",G38+G48)</f>
      </c>
      <c r="H49" s="39">
        <f aca="true" t="shared" si="7" ref="H49:O49">IF(F8="","",H38+H48)</f>
      </c>
      <c r="I49" s="123">
        <f t="shared" si="7"/>
      </c>
      <c r="J49" s="39">
        <f t="shared" si="7"/>
      </c>
      <c r="K49" s="123">
        <f t="shared" si="7"/>
      </c>
      <c r="L49" s="39">
        <f t="shared" si="7"/>
      </c>
      <c r="M49" s="123">
        <f t="shared" si="7"/>
      </c>
      <c r="N49" s="39">
        <f t="shared" si="7"/>
      </c>
      <c r="O49" s="40">
        <f t="shared" si="7"/>
      </c>
      <c r="P49" s="126"/>
      <c r="Q49" s="44"/>
    </row>
    <row r="50" spans="1:17" ht="12.75">
      <c r="A50" s="25"/>
      <c r="B50" s="28" t="s">
        <v>43</v>
      </c>
      <c r="C50" s="296"/>
      <c r="D50" s="266"/>
      <c r="E50" s="267"/>
      <c r="F50" s="268"/>
      <c r="G50" s="269"/>
      <c r="H50" s="266"/>
      <c r="I50" s="267"/>
      <c r="J50" s="268"/>
      <c r="K50" s="269"/>
      <c r="L50" s="266"/>
      <c r="M50" s="267"/>
      <c r="N50" s="268"/>
      <c r="O50" s="269"/>
      <c r="P50" s="127"/>
      <c r="Q50" s="45"/>
    </row>
    <row r="51" spans="1:17" ht="12.75">
      <c r="A51" s="26"/>
      <c r="B51" s="29" t="s">
        <v>44</v>
      </c>
      <c r="C51" s="297"/>
      <c r="D51" s="270"/>
      <c r="E51" s="271"/>
      <c r="F51" s="272"/>
      <c r="G51" s="273"/>
      <c r="H51" s="270"/>
      <c r="I51" s="271"/>
      <c r="J51" s="272"/>
      <c r="K51" s="273"/>
      <c r="L51" s="270"/>
      <c r="M51" s="271"/>
      <c r="N51" s="272"/>
      <c r="O51" s="273"/>
      <c r="P51" s="128"/>
      <c r="Q51" s="46"/>
    </row>
    <row r="52" spans="1:17" ht="12.75">
      <c r="A52" s="26" t="s">
        <v>45</v>
      </c>
      <c r="B52" s="29" t="s">
        <v>46</v>
      </c>
      <c r="C52" s="297"/>
      <c r="D52" s="270"/>
      <c r="E52" s="271"/>
      <c r="F52" s="272"/>
      <c r="G52" s="273"/>
      <c r="H52" s="270"/>
      <c r="I52" s="271"/>
      <c r="J52" s="272"/>
      <c r="K52" s="273"/>
      <c r="L52" s="270"/>
      <c r="M52" s="271"/>
      <c r="N52" s="272"/>
      <c r="O52" s="273"/>
      <c r="P52" s="128"/>
      <c r="Q52" s="46"/>
    </row>
    <row r="53" spans="1:17" ht="12.75">
      <c r="A53" s="26"/>
      <c r="B53" s="29" t="s">
        <v>47</v>
      </c>
      <c r="C53" s="297"/>
      <c r="D53" s="270"/>
      <c r="E53" s="271"/>
      <c r="F53" s="272"/>
      <c r="G53" s="273"/>
      <c r="H53" s="270"/>
      <c r="I53" s="271"/>
      <c r="J53" s="272"/>
      <c r="K53" s="273"/>
      <c r="L53" s="270"/>
      <c r="M53" s="271"/>
      <c r="N53" s="272"/>
      <c r="O53" s="273"/>
      <c r="P53" s="128"/>
      <c r="Q53" s="46"/>
    </row>
    <row r="54" spans="1:17" ht="12.75">
      <c r="A54" s="26" t="s">
        <v>48</v>
      </c>
      <c r="B54" s="29" t="s">
        <v>2</v>
      </c>
      <c r="C54" s="297"/>
      <c r="D54" s="270"/>
      <c r="E54" s="271"/>
      <c r="F54" s="272"/>
      <c r="G54" s="273"/>
      <c r="H54" s="270"/>
      <c r="I54" s="271"/>
      <c r="J54" s="272"/>
      <c r="K54" s="273"/>
      <c r="L54" s="270"/>
      <c r="M54" s="271"/>
      <c r="N54" s="272"/>
      <c r="O54" s="273"/>
      <c r="P54" s="128"/>
      <c r="Q54" s="46"/>
    </row>
    <row r="55" spans="1:17" ht="12.75">
      <c r="A55" s="26"/>
      <c r="B55" s="29" t="s">
        <v>3</v>
      </c>
      <c r="C55" s="297"/>
      <c r="D55" s="270"/>
      <c r="E55" s="271"/>
      <c r="F55" s="272"/>
      <c r="G55" s="273"/>
      <c r="H55" s="270"/>
      <c r="I55" s="271"/>
      <c r="J55" s="272"/>
      <c r="K55" s="273"/>
      <c r="L55" s="270"/>
      <c r="M55" s="271"/>
      <c r="N55" s="272"/>
      <c r="O55" s="273"/>
      <c r="P55" s="128"/>
      <c r="Q55" s="46"/>
    </row>
    <row r="56" spans="1:17" ht="13.5" thickBot="1">
      <c r="A56" s="23"/>
      <c r="B56" s="31" t="s">
        <v>39</v>
      </c>
      <c r="C56" s="298"/>
      <c r="D56" s="274"/>
      <c r="E56" s="275"/>
      <c r="F56" s="276"/>
      <c r="G56" s="277"/>
      <c r="H56" s="274"/>
      <c r="I56" s="275"/>
      <c r="J56" s="276"/>
      <c r="K56" s="277"/>
      <c r="L56" s="274"/>
      <c r="M56" s="275"/>
      <c r="N56" s="276"/>
      <c r="O56" s="277"/>
      <c r="P56" s="128"/>
      <c r="Q56" s="46"/>
    </row>
    <row r="57" spans="1:17" ht="12.75">
      <c r="A57" s="34"/>
      <c r="B57" s="47"/>
      <c r="C57" s="48"/>
      <c r="D57" s="278"/>
      <c r="E57" s="279"/>
      <c r="F57" s="278"/>
      <c r="G57" s="280"/>
      <c r="H57" s="279"/>
      <c r="I57" s="279"/>
      <c r="J57" s="278"/>
      <c r="K57" s="280"/>
      <c r="L57" s="279"/>
      <c r="M57" s="279"/>
      <c r="N57" s="278"/>
      <c r="O57" s="280"/>
      <c r="P57" s="278"/>
      <c r="Q57" s="280"/>
    </row>
    <row r="58" spans="1:17" ht="12.75">
      <c r="A58" s="49" t="s">
        <v>51</v>
      </c>
      <c r="B58" s="50"/>
      <c r="C58" s="30"/>
      <c r="D58" s="281"/>
      <c r="E58" s="282"/>
      <c r="F58" s="281"/>
      <c r="G58" s="283"/>
      <c r="H58" s="282"/>
      <c r="I58" s="282"/>
      <c r="J58" s="281"/>
      <c r="K58" s="283"/>
      <c r="L58" s="282"/>
      <c r="M58" s="282"/>
      <c r="N58" s="281"/>
      <c r="O58" s="283"/>
      <c r="P58" s="281"/>
      <c r="Q58" s="283"/>
    </row>
    <row r="59" spans="1:17" ht="12.75">
      <c r="A59" s="49"/>
      <c r="B59" s="50"/>
      <c r="C59" s="30"/>
      <c r="D59" s="281"/>
      <c r="E59" s="282"/>
      <c r="F59" s="281"/>
      <c r="G59" s="283"/>
      <c r="H59" s="282"/>
      <c r="I59" s="282"/>
      <c r="J59" s="281"/>
      <c r="K59" s="283"/>
      <c r="L59" s="282"/>
      <c r="M59" s="282"/>
      <c r="N59" s="281"/>
      <c r="O59" s="283"/>
      <c r="P59" s="281"/>
      <c r="Q59" s="283"/>
    </row>
    <row r="60" spans="1:17" ht="12.75">
      <c r="A60" s="49"/>
      <c r="B60" s="50" t="s">
        <v>52</v>
      </c>
      <c r="C60" s="30"/>
      <c r="D60" s="281"/>
      <c r="E60" s="282"/>
      <c r="F60" s="281"/>
      <c r="G60" s="283"/>
      <c r="H60" s="282"/>
      <c r="I60" s="282"/>
      <c r="J60" s="281"/>
      <c r="K60" s="283"/>
      <c r="L60" s="282"/>
      <c r="M60" s="282"/>
      <c r="N60" s="281"/>
      <c r="O60" s="283"/>
      <c r="P60" s="281"/>
      <c r="Q60" s="283"/>
    </row>
    <row r="61" spans="1:17" ht="12.75">
      <c r="A61" s="49"/>
      <c r="B61" s="50"/>
      <c r="C61" s="30"/>
      <c r="D61" s="281"/>
      <c r="E61" s="282"/>
      <c r="F61" s="281"/>
      <c r="G61" s="283"/>
      <c r="H61" s="282"/>
      <c r="I61" s="282"/>
      <c r="J61" s="281"/>
      <c r="K61" s="283"/>
      <c r="L61" s="282"/>
      <c r="M61" s="282"/>
      <c r="N61" s="281"/>
      <c r="O61" s="283"/>
      <c r="P61" s="281"/>
      <c r="Q61" s="283"/>
    </row>
    <row r="62" spans="1:17" ht="13.5" thickBot="1">
      <c r="A62" s="52"/>
      <c r="B62" s="53"/>
      <c r="C62" s="32"/>
      <c r="D62" s="284"/>
      <c r="E62" s="285"/>
      <c r="F62" s="284"/>
      <c r="G62" s="286"/>
      <c r="H62" s="285"/>
      <c r="I62" s="285"/>
      <c r="J62" s="284"/>
      <c r="K62" s="286"/>
      <c r="L62" s="285"/>
      <c r="M62" s="285"/>
      <c r="N62" s="284"/>
      <c r="O62" s="286"/>
      <c r="P62" s="284"/>
      <c r="Q62" s="286"/>
    </row>
    <row r="63" ht="51.75" customHeight="1"/>
    <row r="64" spans="4:17" ht="12.75">
      <c r="D64" s="51"/>
      <c r="E64" s="51"/>
      <c r="F64" s="51"/>
      <c r="G64" s="51"/>
      <c r="H64" s="51"/>
      <c r="I64" s="51"/>
      <c r="J64" s="51"/>
      <c r="K64" s="51"/>
      <c r="L64" s="51"/>
      <c r="M64" s="51"/>
      <c r="N64" s="51"/>
      <c r="O64" s="51"/>
      <c r="P64" s="51"/>
      <c r="Q64" s="51"/>
    </row>
  </sheetData>
  <sheetProtection/>
  <mergeCells count="7">
    <mergeCell ref="P4:Q4"/>
    <mergeCell ref="D4:E4"/>
    <mergeCell ref="F4:G4"/>
    <mergeCell ref="H4:I4"/>
    <mergeCell ref="J4:K4"/>
    <mergeCell ref="L4:M4"/>
    <mergeCell ref="N4:O4"/>
  </mergeCells>
  <printOptions/>
  <pageMargins left="1.6535433070866143" right="0.7480314960629921" top="0.1968503937007874" bottom="0.2362204724409449" header="0.31496062992125984" footer="0.2362204724409449"/>
  <pageSetup fitToHeight="1" fitToWidth="1" horizontalDpi="600" verticalDpi="600" orientation="landscape" paperSize="8" scale="97" r:id="rId2"/>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Q64"/>
  <sheetViews>
    <sheetView view="pageBreakPreview" zoomScale="80" zoomScaleSheetLayoutView="80" zoomScalePageLayoutView="0" workbookViewId="0" topLeftCell="A18">
      <selection activeCell="A64" sqref="A64"/>
    </sheetView>
  </sheetViews>
  <sheetFormatPr defaultColWidth="10.28125" defaultRowHeight="12"/>
  <cols>
    <col min="1" max="1" width="3.00390625" style="3" customWidth="1"/>
    <col min="2" max="2" width="26.421875" style="3" customWidth="1"/>
    <col min="3" max="5" width="10.28125" style="3" customWidth="1"/>
    <col min="6" max="6" width="11.00390625" style="3" bestFit="1" customWidth="1"/>
    <col min="7" max="16384" width="10.28125" style="3" customWidth="1"/>
  </cols>
  <sheetData>
    <row r="1" spans="1:17" ht="21">
      <c r="A1" s="299" t="s">
        <v>183</v>
      </c>
      <c r="B1" s="2"/>
      <c r="C1" s="2"/>
      <c r="D1" s="2"/>
      <c r="E1" s="2"/>
      <c r="F1" s="2"/>
      <c r="G1" s="2"/>
      <c r="H1" s="2"/>
      <c r="I1" s="2"/>
      <c r="J1" s="2"/>
      <c r="K1" s="2"/>
      <c r="L1" s="2"/>
      <c r="M1" s="2"/>
      <c r="N1" s="2"/>
      <c r="O1" s="2"/>
      <c r="P1" s="2"/>
      <c r="Q1" s="2"/>
    </row>
    <row r="2" spans="1:17" ht="12.75">
      <c r="A2" s="4" t="s">
        <v>187</v>
      </c>
      <c r="B2" s="2"/>
      <c r="C2" s="2"/>
      <c r="D2" s="2"/>
      <c r="E2" s="2"/>
      <c r="F2" s="2"/>
      <c r="G2" s="2"/>
      <c r="H2" s="2"/>
      <c r="I2" s="2"/>
      <c r="J2" s="2"/>
      <c r="K2" s="2"/>
      <c r="L2" s="2"/>
      <c r="M2" s="2"/>
      <c r="N2" s="2"/>
      <c r="O2" s="2"/>
      <c r="P2" s="2"/>
      <c r="Q2" s="2"/>
    </row>
    <row r="3" spans="16:17" ht="13.5" thickBot="1">
      <c r="P3" s="33"/>
      <c r="Q3" s="157" t="s">
        <v>173</v>
      </c>
    </row>
    <row r="4" spans="1:17" ht="12.75">
      <c r="A4" s="34"/>
      <c r="B4" s="35"/>
      <c r="C4" s="36"/>
      <c r="D4" s="935" t="s">
        <v>180</v>
      </c>
      <c r="E4" s="936"/>
      <c r="F4" s="935" t="s">
        <v>181</v>
      </c>
      <c r="G4" s="937"/>
      <c r="H4" s="935" t="s">
        <v>180</v>
      </c>
      <c r="I4" s="936"/>
      <c r="J4" s="937" t="s">
        <v>180</v>
      </c>
      <c r="K4" s="937"/>
      <c r="L4" s="935" t="s">
        <v>180</v>
      </c>
      <c r="M4" s="936"/>
      <c r="N4" s="937" t="s">
        <v>180</v>
      </c>
      <c r="O4" s="937"/>
      <c r="P4" s="933" t="s">
        <v>189</v>
      </c>
      <c r="Q4" s="934"/>
    </row>
    <row r="5" spans="1:17" ht="13.5" thickBot="1">
      <c r="A5" s="9"/>
      <c r="B5" s="37"/>
      <c r="C5" s="38" t="s">
        <v>4</v>
      </c>
      <c r="D5" s="184" t="s">
        <v>49</v>
      </c>
      <c r="E5" s="185" t="s">
        <v>177</v>
      </c>
      <c r="F5" s="192" t="s">
        <v>49</v>
      </c>
      <c r="G5" s="193" t="s">
        <v>50</v>
      </c>
      <c r="H5" s="184" t="s">
        <v>49</v>
      </c>
      <c r="I5" s="185" t="s">
        <v>50</v>
      </c>
      <c r="J5" s="192" t="s">
        <v>49</v>
      </c>
      <c r="K5" s="193" t="s">
        <v>50</v>
      </c>
      <c r="L5" s="184" t="s">
        <v>49</v>
      </c>
      <c r="M5" s="185" t="s">
        <v>50</v>
      </c>
      <c r="N5" s="192" t="s">
        <v>49</v>
      </c>
      <c r="O5" s="193" t="s">
        <v>50</v>
      </c>
      <c r="P5" s="184" t="s">
        <v>176</v>
      </c>
      <c r="Q5" s="185" t="s">
        <v>50</v>
      </c>
    </row>
    <row r="6" spans="1:17" ht="12.75">
      <c r="A6" s="6"/>
      <c r="B6" s="7" t="s">
        <v>6</v>
      </c>
      <c r="C6" s="8"/>
      <c r="D6" s="231"/>
      <c r="E6" s="231"/>
      <c r="F6" s="232"/>
      <c r="G6" s="233"/>
      <c r="H6" s="231"/>
      <c r="I6" s="231"/>
      <c r="J6" s="232"/>
      <c r="K6" s="233"/>
      <c r="L6" s="231"/>
      <c r="M6" s="231"/>
      <c r="N6" s="232"/>
      <c r="O6" s="233"/>
      <c r="P6" s="287"/>
      <c r="Q6" s="288">
        <f>IF(OR($E$8=0,$E$8=""),"",SUM(E6,G6,I6,K6,M6,O6,))</f>
      </c>
    </row>
    <row r="7" spans="1:17" ht="13.5" thickBot="1">
      <c r="A7" s="9"/>
      <c r="B7" s="10" t="s">
        <v>7</v>
      </c>
      <c r="C7" s="8"/>
      <c r="D7" s="234"/>
      <c r="E7" s="234"/>
      <c r="F7" s="235"/>
      <c r="G7" s="236"/>
      <c r="H7" s="234"/>
      <c r="I7" s="234"/>
      <c r="J7" s="235"/>
      <c r="K7" s="236"/>
      <c r="L7" s="234"/>
      <c r="M7" s="234"/>
      <c r="N7" s="235"/>
      <c r="O7" s="236"/>
      <c r="P7" s="289"/>
      <c r="Q7" s="42">
        <f aca="true" t="shared" si="0" ref="Q7:Q36">IF(OR($E$8=0,$E$8=""),"",SUM(E7,G7,I7,K7,M7,O7,))</f>
      </c>
    </row>
    <row r="8" spans="1:17" ht="13.5" thickBot="1">
      <c r="A8" s="5"/>
      <c r="B8" s="11" t="s">
        <v>8</v>
      </c>
      <c r="C8" s="8"/>
      <c r="D8" s="122"/>
      <c r="E8" s="237"/>
      <c r="F8" s="122">
        <f>IF(D49="","",D49)</f>
      </c>
      <c r="G8" s="186"/>
      <c r="H8" s="122">
        <f>IF(F49="","",F49)</f>
      </c>
      <c r="I8" s="237"/>
      <c r="J8" s="122">
        <f>IF(H49="","",H49)</f>
      </c>
      <c r="K8" s="186"/>
      <c r="L8" s="122">
        <f>IF(J49="","",J49)</f>
      </c>
      <c r="M8" s="237"/>
      <c r="N8" s="122">
        <f>IF(L49="","",L49)</f>
      </c>
      <c r="O8" s="186"/>
      <c r="P8" s="290"/>
      <c r="Q8" s="40">
        <f t="shared" si="0"/>
      </c>
    </row>
    <row r="9" spans="1:17" ht="12.75">
      <c r="A9" s="191"/>
      <c r="B9" s="188" t="s">
        <v>9</v>
      </c>
      <c r="C9" s="8"/>
      <c r="D9" s="238"/>
      <c r="E9" s="238"/>
      <c r="F9" s="239"/>
      <c r="G9" s="240"/>
      <c r="H9" s="238"/>
      <c r="I9" s="238"/>
      <c r="J9" s="239"/>
      <c r="K9" s="240"/>
      <c r="L9" s="238"/>
      <c r="M9" s="238"/>
      <c r="N9" s="239"/>
      <c r="O9" s="240"/>
      <c r="P9" s="287"/>
      <c r="Q9" s="288">
        <f t="shared" si="0"/>
      </c>
    </row>
    <row r="10" spans="1:17" ht="12.75">
      <c r="A10" s="14"/>
      <c r="B10" s="188" t="s">
        <v>10</v>
      </c>
      <c r="C10" s="15"/>
      <c r="D10" s="241"/>
      <c r="E10" s="241"/>
      <c r="F10" s="242"/>
      <c r="G10" s="243"/>
      <c r="H10" s="241"/>
      <c r="I10" s="241"/>
      <c r="J10" s="242"/>
      <c r="K10" s="243"/>
      <c r="L10" s="241"/>
      <c r="M10" s="241"/>
      <c r="N10" s="242"/>
      <c r="O10" s="243"/>
      <c r="P10" s="291"/>
      <c r="Q10" s="261">
        <f t="shared" si="0"/>
      </c>
    </row>
    <row r="11" spans="1:17" ht="12.75">
      <c r="A11" s="14"/>
      <c r="B11" s="189" t="s">
        <v>11</v>
      </c>
      <c r="C11" s="8"/>
      <c r="D11" s="241"/>
      <c r="E11" s="241"/>
      <c r="F11" s="242"/>
      <c r="G11" s="243"/>
      <c r="H11" s="241"/>
      <c r="I11" s="241"/>
      <c r="J11" s="242"/>
      <c r="K11" s="243"/>
      <c r="L11" s="241"/>
      <c r="M11" s="241"/>
      <c r="N11" s="242"/>
      <c r="O11" s="243"/>
      <c r="P11" s="291"/>
      <c r="Q11" s="261">
        <f t="shared" si="0"/>
      </c>
    </row>
    <row r="12" spans="1:17" ht="12.75">
      <c r="A12" s="14"/>
      <c r="B12" s="188" t="s">
        <v>12</v>
      </c>
      <c r="C12" s="8"/>
      <c r="D12" s="241"/>
      <c r="E12" s="241"/>
      <c r="F12" s="242"/>
      <c r="G12" s="243"/>
      <c r="H12" s="241"/>
      <c r="I12" s="241"/>
      <c r="J12" s="242"/>
      <c r="K12" s="243"/>
      <c r="L12" s="241"/>
      <c r="M12" s="241"/>
      <c r="N12" s="242"/>
      <c r="O12" s="243"/>
      <c r="P12" s="291"/>
      <c r="Q12" s="261">
        <f t="shared" si="0"/>
      </c>
    </row>
    <row r="13" spans="1:17" ht="12.75">
      <c r="A13" s="14"/>
      <c r="B13" s="188" t="s">
        <v>135</v>
      </c>
      <c r="C13" s="8"/>
      <c r="D13" s="241"/>
      <c r="E13" s="241"/>
      <c r="F13" s="242"/>
      <c r="G13" s="243"/>
      <c r="H13" s="241"/>
      <c r="I13" s="241"/>
      <c r="J13" s="242"/>
      <c r="K13" s="243"/>
      <c r="L13" s="241"/>
      <c r="M13" s="241"/>
      <c r="N13" s="242"/>
      <c r="O13" s="243"/>
      <c r="P13" s="291"/>
      <c r="Q13" s="261">
        <f t="shared" si="0"/>
      </c>
    </row>
    <row r="14" spans="1:17" ht="15" customHeight="1" thickBot="1">
      <c r="A14" s="14" t="s">
        <v>13</v>
      </c>
      <c r="B14" s="187" t="s">
        <v>14</v>
      </c>
      <c r="C14" s="8"/>
      <c r="D14" s="244"/>
      <c r="E14" s="244"/>
      <c r="F14" s="245"/>
      <c r="G14" s="246"/>
      <c r="H14" s="244"/>
      <c r="I14" s="244"/>
      <c r="J14" s="245"/>
      <c r="K14" s="246"/>
      <c r="L14" s="244"/>
      <c r="M14" s="244"/>
      <c r="N14" s="245"/>
      <c r="O14" s="246"/>
      <c r="P14" s="292"/>
      <c r="Q14" s="236">
        <f t="shared" si="0"/>
      </c>
    </row>
    <row r="15" spans="1:17" ht="13.5" thickBot="1">
      <c r="A15" s="14" t="s">
        <v>15</v>
      </c>
      <c r="B15" s="11" t="s">
        <v>16</v>
      </c>
      <c r="C15" s="8"/>
      <c r="D15" s="12">
        <f aca="true" t="shared" si="1" ref="D15:Q15">IF(D8="","",D9+D10+D12+D14)</f>
      </c>
      <c r="E15" s="123">
        <f t="shared" si="1"/>
      </c>
      <c r="F15" s="39">
        <f t="shared" si="1"/>
      </c>
      <c r="G15" s="123">
        <f t="shared" si="1"/>
      </c>
      <c r="H15" s="39">
        <f t="shared" si="1"/>
      </c>
      <c r="I15" s="123">
        <f t="shared" si="1"/>
      </c>
      <c r="J15" s="39">
        <f t="shared" si="1"/>
      </c>
      <c r="K15" s="123">
        <f t="shared" si="1"/>
      </c>
      <c r="L15" s="39">
        <f t="shared" si="1"/>
      </c>
      <c r="M15" s="123">
        <f t="shared" si="1"/>
      </c>
      <c r="N15" s="39">
        <f t="shared" si="1"/>
      </c>
      <c r="O15" s="123">
        <f t="shared" si="1"/>
      </c>
      <c r="P15" s="39">
        <f t="shared" si="1"/>
      </c>
      <c r="Q15" s="40">
        <f t="shared" si="1"/>
      </c>
    </row>
    <row r="16" spans="1:17" ht="12.75">
      <c r="A16" s="14" t="s">
        <v>17</v>
      </c>
      <c r="B16" s="188" t="s">
        <v>174</v>
      </c>
      <c r="C16" s="8"/>
      <c r="D16" s="241"/>
      <c r="E16" s="247"/>
      <c r="F16" s="242"/>
      <c r="G16" s="247"/>
      <c r="H16" s="242"/>
      <c r="I16" s="247"/>
      <c r="J16" s="242"/>
      <c r="K16" s="243"/>
      <c r="L16" s="248"/>
      <c r="M16" s="247"/>
      <c r="N16" s="242"/>
      <c r="O16" s="243"/>
      <c r="P16" s="293"/>
      <c r="Q16" s="233">
        <f>IF(OR($E$8=0,$E$8=""),"",SUM(E16,G16,I16,K16,M16,O16,))</f>
      </c>
    </row>
    <row r="17" spans="1:17" ht="12.75">
      <c r="A17" s="14" t="s">
        <v>179</v>
      </c>
      <c r="B17" s="187" t="s">
        <v>18</v>
      </c>
      <c r="C17" s="8"/>
      <c r="D17" s="244"/>
      <c r="E17" s="249"/>
      <c r="F17" s="245"/>
      <c r="G17" s="249"/>
      <c r="H17" s="245"/>
      <c r="I17" s="249"/>
      <c r="J17" s="245"/>
      <c r="K17" s="246"/>
      <c r="L17" s="250"/>
      <c r="M17" s="249"/>
      <c r="N17" s="245"/>
      <c r="O17" s="246"/>
      <c r="P17" s="294"/>
      <c r="Q17" s="295">
        <f t="shared" si="0"/>
      </c>
    </row>
    <row r="18" spans="1:17" ht="12.75">
      <c r="A18" s="26"/>
      <c r="B18" s="188" t="s">
        <v>20</v>
      </c>
      <c r="C18" s="8"/>
      <c r="D18" s="241"/>
      <c r="E18" s="247"/>
      <c r="F18" s="242"/>
      <c r="G18" s="247"/>
      <c r="H18" s="242"/>
      <c r="I18" s="247"/>
      <c r="J18" s="242"/>
      <c r="K18" s="243"/>
      <c r="L18" s="248"/>
      <c r="M18" s="247"/>
      <c r="N18" s="242"/>
      <c r="O18" s="243"/>
      <c r="P18" s="291"/>
      <c r="Q18" s="261">
        <f t="shared" si="0"/>
      </c>
    </row>
    <row r="19" spans="1:17" ht="12.75">
      <c r="A19" s="14"/>
      <c r="B19" s="188" t="s">
        <v>21</v>
      </c>
      <c r="C19" s="8"/>
      <c r="D19" s="241"/>
      <c r="E19" s="247"/>
      <c r="F19" s="242"/>
      <c r="G19" s="247"/>
      <c r="H19" s="242"/>
      <c r="I19" s="247"/>
      <c r="J19" s="242"/>
      <c r="K19" s="243"/>
      <c r="L19" s="248"/>
      <c r="M19" s="247"/>
      <c r="N19" s="242"/>
      <c r="O19" s="243"/>
      <c r="P19" s="291"/>
      <c r="Q19" s="261">
        <f t="shared" si="0"/>
      </c>
    </row>
    <row r="20" spans="1:17" ht="12.75">
      <c r="A20" s="14"/>
      <c r="B20" s="188" t="s">
        <v>1</v>
      </c>
      <c r="C20" s="8"/>
      <c r="D20" s="241"/>
      <c r="E20" s="247"/>
      <c r="F20" s="242"/>
      <c r="G20" s="247"/>
      <c r="H20" s="242"/>
      <c r="I20" s="247"/>
      <c r="J20" s="242"/>
      <c r="K20" s="243"/>
      <c r="L20" s="248"/>
      <c r="M20" s="247"/>
      <c r="N20" s="242"/>
      <c r="O20" s="243"/>
      <c r="P20" s="291"/>
      <c r="Q20" s="261">
        <f t="shared" si="0"/>
      </c>
    </row>
    <row r="21" spans="1:17" ht="12.75">
      <c r="A21" s="14"/>
      <c r="B21" s="188" t="s">
        <v>0</v>
      </c>
      <c r="C21" s="8"/>
      <c r="D21" s="241"/>
      <c r="E21" s="247"/>
      <c r="F21" s="242"/>
      <c r="G21" s="247"/>
      <c r="H21" s="242"/>
      <c r="I21" s="247"/>
      <c r="J21" s="242"/>
      <c r="K21" s="243"/>
      <c r="L21" s="248"/>
      <c r="M21" s="247"/>
      <c r="N21" s="242"/>
      <c r="O21" s="243"/>
      <c r="P21" s="291"/>
      <c r="Q21" s="261">
        <f t="shared" si="0"/>
      </c>
    </row>
    <row r="22" spans="1:17" ht="13.5" thickBot="1">
      <c r="A22" s="14"/>
      <c r="B22" s="187" t="s">
        <v>22</v>
      </c>
      <c r="C22" s="8"/>
      <c r="D22" s="244"/>
      <c r="E22" s="249"/>
      <c r="F22" s="245"/>
      <c r="G22" s="249"/>
      <c r="H22" s="245"/>
      <c r="I22" s="249"/>
      <c r="J22" s="245"/>
      <c r="K22" s="246"/>
      <c r="L22" s="250"/>
      <c r="M22" s="249"/>
      <c r="N22" s="245"/>
      <c r="O22" s="246"/>
      <c r="P22" s="292"/>
      <c r="Q22" s="236">
        <f t="shared" si="0"/>
      </c>
    </row>
    <row r="23" spans="1:17" ht="13.5" thickBot="1">
      <c r="A23" s="14"/>
      <c r="B23" s="11" t="s">
        <v>23</v>
      </c>
      <c r="C23" s="8"/>
      <c r="D23" s="12">
        <f aca="true" t="shared" si="2" ref="D23:Q23">IF(D8="","",D17+D19+D16+D20+D21+D22)</f>
      </c>
      <c r="E23" s="123">
        <f t="shared" si="2"/>
      </c>
      <c r="F23" s="39">
        <f t="shared" si="2"/>
      </c>
      <c r="G23" s="123">
        <f t="shared" si="2"/>
      </c>
      <c r="H23" s="39">
        <f t="shared" si="2"/>
      </c>
      <c r="I23" s="123">
        <f t="shared" si="2"/>
      </c>
      <c r="J23" s="39">
        <f t="shared" si="2"/>
      </c>
      <c r="K23" s="123">
        <f t="shared" si="2"/>
      </c>
      <c r="L23" s="39">
        <f t="shared" si="2"/>
      </c>
      <c r="M23" s="123">
        <f t="shared" si="2"/>
      </c>
      <c r="N23" s="39">
        <f t="shared" si="2"/>
      </c>
      <c r="O23" s="123">
        <f t="shared" si="2"/>
      </c>
      <c r="P23" s="39">
        <f t="shared" si="2"/>
      </c>
      <c r="Q23" s="40">
        <f t="shared" si="2"/>
      </c>
    </row>
    <row r="24" spans="1:17" ht="13.5" thickBot="1">
      <c r="A24" s="18"/>
      <c r="B24" s="190" t="s">
        <v>24</v>
      </c>
      <c r="C24" s="8"/>
      <c r="D24" s="19">
        <f aca="true" t="shared" si="3" ref="D24:Q24">IF(D8="","",D15-D23)</f>
      </c>
      <c r="E24" s="124">
        <f t="shared" si="3"/>
      </c>
      <c r="F24" s="41">
        <f t="shared" si="3"/>
      </c>
      <c r="G24" s="124">
        <f t="shared" si="3"/>
      </c>
      <c r="H24" s="41">
        <f t="shared" si="3"/>
      </c>
      <c r="I24" s="124">
        <f t="shared" si="3"/>
      </c>
      <c r="J24" s="41">
        <f t="shared" si="3"/>
      </c>
      <c r="K24" s="124">
        <f t="shared" si="3"/>
      </c>
      <c r="L24" s="41">
        <f t="shared" si="3"/>
      </c>
      <c r="M24" s="124">
        <f t="shared" si="3"/>
      </c>
      <c r="N24" s="41">
        <f t="shared" si="3"/>
      </c>
      <c r="O24" s="124">
        <f t="shared" si="3"/>
      </c>
      <c r="P24" s="41">
        <f t="shared" si="3"/>
      </c>
      <c r="Q24" s="42">
        <f t="shared" si="3"/>
      </c>
    </row>
    <row r="25" spans="1:17" ht="12.75">
      <c r="A25" s="20" t="s">
        <v>13</v>
      </c>
      <c r="B25" s="21" t="s">
        <v>25</v>
      </c>
      <c r="C25" s="8"/>
      <c r="D25" s="244"/>
      <c r="E25" s="249"/>
      <c r="F25" s="245"/>
      <c r="G25" s="249"/>
      <c r="H25" s="245"/>
      <c r="I25" s="249"/>
      <c r="J25" s="245"/>
      <c r="K25" s="246"/>
      <c r="L25" s="250"/>
      <c r="M25" s="249"/>
      <c r="N25" s="245"/>
      <c r="O25" s="246"/>
      <c r="P25" s="287"/>
      <c r="Q25" s="288">
        <f t="shared" si="0"/>
      </c>
    </row>
    <row r="26" spans="1:17" ht="12.75">
      <c r="A26" s="14" t="s">
        <v>15</v>
      </c>
      <c r="B26" s="13" t="s">
        <v>26</v>
      </c>
      <c r="C26" s="8"/>
      <c r="D26" s="241"/>
      <c r="E26" s="247"/>
      <c r="F26" s="242"/>
      <c r="G26" s="247"/>
      <c r="H26" s="242"/>
      <c r="I26" s="247"/>
      <c r="J26" s="242"/>
      <c r="K26" s="243"/>
      <c r="L26" s="248"/>
      <c r="M26" s="247"/>
      <c r="N26" s="242"/>
      <c r="O26" s="243"/>
      <c r="P26" s="291"/>
      <c r="Q26" s="261">
        <f t="shared" si="0"/>
      </c>
    </row>
    <row r="27" spans="1:17" ht="12.75">
      <c r="A27" s="14" t="s">
        <v>27</v>
      </c>
      <c r="B27" s="13" t="s">
        <v>28</v>
      </c>
      <c r="C27" s="8"/>
      <c r="D27" s="241"/>
      <c r="E27" s="247"/>
      <c r="F27" s="242"/>
      <c r="G27" s="247"/>
      <c r="H27" s="242"/>
      <c r="I27" s="247"/>
      <c r="J27" s="242"/>
      <c r="K27" s="243"/>
      <c r="L27" s="248"/>
      <c r="M27" s="247"/>
      <c r="N27" s="242"/>
      <c r="O27" s="243"/>
      <c r="P27" s="291"/>
      <c r="Q27" s="261">
        <f t="shared" si="0"/>
      </c>
    </row>
    <row r="28" spans="1:17" ht="12.75">
      <c r="A28" s="14" t="s">
        <v>17</v>
      </c>
      <c r="B28" s="13"/>
      <c r="C28" s="8"/>
      <c r="D28" s="241"/>
      <c r="E28" s="247"/>
      <c r="F28" s="242"/>
      <c r="G28" s="247"/>
      <c r="H28" s="242"/>
      <c r="I28" s="247"/>
      <c r="J28" s="242"/>
      <c r="K28" s="243"/>
      <c r="L28" s="248"/>
      <c r="M28" s="247"/>
      <c r="N28" s="242"/>
      <c r="O28" s="243"/>
      <c r="P28" s="291"/>
      <c r="Q28" s="261">
        <f t="shared" si="0"/>
      </c>
    </row>
    <row r="29" spans="1:17" ht="13.5" thickBot="1">
      <c r="A29" s="14" t="s">
        <v>19</v>
      </c>
      <c r="B29" s="16"/>
      <c r="C29" s="8"/>
      <c r="D29" s="244"/>
      <c r="E29" s="249"/>
      <c r="F29" s="245"/>
      <c r="G29" s="249"/>
      <c r="H29" s="245"/>
      <c r="I29" s="249"/>
      <c r="J29" s="245"/>
      <c r="K29" s="246"/>
      <c r="L29" s="250"/>
      <c r="M29" s="249"/>
      <c r="N29" s="245"/>
      <c r="O29" s="246"/>
      <c r="P29" s="294"/>
      <c r="Q29" s="295">
        <f t="shared" si="0"/>
      </c>
    </row>
    <row r="30" spans="1:17" ht="13.5" thickBot="1">
      <c r="A30" s="23"/>
      <c r="B30" s="17" t="s">
        <v>29</v>
      </c>
      <c r="C30" s="8"/>
      <c r="D30" s="12">
        <f aca="true" t="shared" si="4" ref="D30:Q30">IF(D8="","",SUM(D25:D29))</f>
      </c>
      <c r="E30" s="123">
        <f t="shared" si="4"/>
      </c>
      <c r="F30" s="39">
        <f t="shared" si="4"/>
      </c>
      <c r="G30" s="123">
        <f t="shared" si="4"/>
      </c>
      <c r="H30" s="39">
        <f t="shared" si="4"/>
      </c>
      <c r="I30" s="123">
        <f t="shared" si="4"/>
      </c>
      <c r="J30" s="39">
        <f t="shared" si="4"/>
      </c>
      <c r="K30" s="123">
        <f t="shared" si="4"/>
      </c>
      <c r="L30" s="39">
        <f t="shared" si="4"/>
      </c>
      <c r="M30" s="123">
        <f t="shared" si="4"/>
      </c>
      <c r="N30" s="39">
        <f t="shared" si="4"/>
      </c>
      <c r="O30" s="123">
        <f t="shared" si="4"/>
      </c>
      <c r="P30" s="39">
        <f t="shared" si="4"/>
      </c>
      <c r="Q30" s="40">
        <f t="shared" si="4"/>
      </c>
    </row>
    <row r="31" spans="1:17" ht="12.75">
      <c r="A31" s="25"/>
      <c r="B31" s="22" t="s">
        <v>30</v>
      </c>
      <c r="C31" s="8"/>
      <c r="D31" s="244"/>
      <c r="E31" s="249"/>
      <c r="F31" s="245"/>
      <c r="G31" s="249"/>
      <c r="H31" s="245"/>
      <c r="I31" s="249"/>
      <c r="J31" s="245"/>
      <c r="K31" s="246"/>
      <c r="L31" s="250"/>
      <c r="M31" s="249"/>
      <c r="N31" s="245"/>
      <c r="O31" s="246"/>
      <c r="P31" s="294"/>
      <c r="Q31" s="295">
        <f t="shared" si="0"/>
      </c>
    </row>
    <row r="32" spans="1:17" ht="12.75">
      <c r="A32" s="14" t="s">
        <v>31</v>
      </c>
      <c r="B32" s="13" t="s">
        <v>32</v>
      </c>
      <c r="C32" s="8"/>
      <c r="D32" s="241"/>
      <c r="E32" s="247"/>
      <c r="F32" s="242"/>
      <c r="G32" s="247"/>
      <c r="H32" s="242"/>
      <c r="I32" s="247"/>
      <c r="J32" s="242"/>
      <c r="K32" s="243"/>
      <c r="L32" s="248"/>
      <c r="M32" s="247"/>
      <c r="N32" s="242"/>
      <c r="O32" s="243"/>
      <c r="P32" s="291"/>
      <c r="Q32" s="261">
        <f t="shared" si="0"/>
      </c>
    </row>
    <row r="33" spans="1:17" ht="12.75">
      <c r="A33" s="14" t="s">
        <v>33</v>
      </c>
      <c r="B33" s="13" t="s">
        <v>32</v>
      </c>
      <c r="C33" s="8"/>
      <c r="D33" s="241"/>
      <c r="E33" s="247"/>
      <c r="F33" s="242"/>
      <c r="G33" s="247"/>
      <c r="H33" s="242"/>
      <c r="I33" s="247"/>
      <c r="J33" s="242"/>
      <c r="K33" s="243"/>
      <c r="L33" s="248"/>
      <c r="M33" s="247"/>
      <c r="N33" s="242"/>
      <c r="O33" s="243"/>
      <c r="P33" s="291"/>
      <c r="Q33" s="261">
        <f t="shared" si="0"/>
      </c>
    </row>
    <row r="34" spans="1:17" ht="12.75">
      <c r="A34" s="14" t="s">
        <v>19</v>
      </c>
      <c r="B34" s="13" t="s">
        <v>34</v>
      </c>
      <c r="C34" s="8"/>
      <c r="D34" s="241"/>
      <c r="E34" s="247"/>
      <c r="F34" s="242"/>
      <c r="G34" s="247"/>
      <c r="H34" s="242"/>
      <c r="I34" s="247"/>
      <c r="J34" s="242"/>
      <c r="K34" s="243"/>
      <c r="L34" s="248"/>
      <c r="M34" s="247"/>
      <c r="N34" s="242"/>
      <c r="O34" s="243"/>
      <c r="P34" s="291"/>
      <c r="Q34" s="261">
        <f t="shared" si="0"/>
      </c>
    </row>
    <row r="35" spans="1:17" ht="12.75">
      <c r="A35" s="14" t="s">
        <v>35</v>
      </c>
      <c r="B35" s="13" t="s">
        <v>32</v>
      </c>
      <c r="C35" s="8"/>
      <c r="D35" s="241"/>
      <c r="E35" s="247"/>
      <c r="F35" s="242"/>
      <c r="G35" s="247"/>
      <c r="H35" s="242"/>
      <c r="I35" s="247"/>
      <c r="J35" s="242"/>
      <c r="K35" s="243"/>
      <c r="L35" s="248"/>
      <c r="M35" s="247"/>
      <c r="N35" s="242"/>
      <c r="O35" s="243"/>
      <c r="P35" s="291"/>
      <c r="Q35" s="261">
        <f t="shared" si="0"/>
      </c>
    </row>
    <row r="36" spans="1:17" ht="13.5" thickBot="1">
      <c r="A36" s="26"/>
      <c r="B36" s="16" t="s">
        <v>32</v>
      </c>
      <c r="C36" s="8"/>
      <c r="D36" s="251"/>
      <c r="E36" s="252"/>
      <c r="F36" s="253"/>
      <c r="G36" s="252"/>
      <c r="H36" s="253"/>
      <c r="I36" s="252"/>
      <c r="J36" s="253"/>
      <c r="K36" s="254"/>
      <c r="L36" s="255"/>
      <c r="M36" s="252"/>
      <c r="N36" s="253"/>
      <c r="O36" s="254"/>
      <c r="P36" s="292"/>
      <c r="Q36" s="236">
        <f t="shared" si="0"/>
      </c>
    </row>
    <row r="37" spans="1:17" ht="13.5" thickBot="1">
      <c r="A37" s="23"/>
      <c r="B37" s="17" t="s">
        <v>36</v>
      </c>
      <c r="C37" s="8"/>
      <c r="D37" s="125">
        <f>IF(D8="","",D31+D34)</f>
      </c>
      <c r="E37" s="129">
        <f>IF(E8="","",E31+E34)</f>
      </c>
      <c r="F37" s="125">
        <f>IF(F8="","",F34+F31)</f>
      </c>
      <c r="G37" s="129">
        <f>IF(G8="","",G31+G34)</f>
      </c>
      <c r="H37" s="125">
        <f>IF(H8="","",H34+H31)</f>
      </c>
      <c r="I37" s="129">
        <f>IF(I8="","",I31+I34)</f>
      </c>
      <c r="J37" s="125">
        <f>IF(J8="","",J34+J31)</f>
      </c>
      <c r="K37" s="129">
        <f>IF(K8="","",K31+K34)</f>
      </c>
      <c r="L37" s="125">
        <f>IF(L8="","",L34+L31)</f>
      </c>
      <c r="M37" s="129">
        <f>IF(M8="","",M31+M34)</f>
      </c>
      <c r="N37" s="125">
        <f>IF(N8="","",N34+N31)</f>
      </c>
      <c r="O37" s="129">
        <f>IF(O8="","",O31+O34)</f>
      </c>
      <c r="P37" s="125">
        <f>IF(P8="","",P34+P31)</f>
      </c>
      <c r="Q37" s="186">
        <f>IF(Q8="","",Q31+Q34)</f>
      </c>
    </row>
    <row r="38" spans="1:17" ht="13.5" thickBot="1">
      <c r="A38" s="5"/>
      <c r="B38" s="11" t="s">
        <v>37</v>
      </c>
      <c r="C38" s="8"/>
      <c r="D38" s="125">
        <f aca="true" t="shared" si="5" ref="D38:Q38">IF(D8="","",D8+D24+D30-D37)</f>
      </c>
      <c r="E38" s="129">
        <f t="shared" si="5"/>
      </c>
      <c r="F38" s="122">
        <f t="shared" si="5"/>
      </c>
      <c r="G38" s="129">
        <f t="shared" si="5"/>
      </c>
      <c r="H38" s="122">
        <f t="shared" si="5"/>
      </c>
      <c r="I38" s="129">
        <f t="shared" si="5"/>
      </c>
      <c r="J38" s="122">
        <f t="shared" si="5"/>
      </c>
      <c r="K38" s="129">
        <f t="shared" si="5"/>
      </c>
      <c r="L38" s="122">
        <f t="shared" si="5"/>
      </c>
      <c r="M38" s="129">
        <f t="shared" si="5"/>
      </c>
      <c r="N38" s="122">
        <f t="shared" si="5"/>
      </c>
      <c r="O38" s="129">
        <f t="shared" si="5"/>
      </c>
      <c r="P38" s="122">
        <f t="shared" si="5"/>
      </c>
      <c r="Q38" s="186">
        <f t="shared" si="5"/>
      </c>
    </row>
    <row r="39" spans="1:17" ht="12.75">
      <c r="A39" s="14"/>
      <c r="B39" s="21" t="s">
        <v>2</v>
      </c>
      <c r="C39" s="8"/>
      <c r="D39" s="238"/>
      <c r="E39" s="256"/>
      <c r="F39" s="239"/>
      <c r="G39" s="256"/>
      <c r="H39" s="239"/>
      <c r="I39" s="256"/>
      <c r="J39" s="239"/>
      <c r="K39" s="240"/>
      <c r="L39" s="257"/>
      <c r="M39" s="256"/>
      <c r="N39" s="239"/>
      <c r="O39" s="240"/>
      <c r="P39" s="287"/>
      <c r="Q39" s="288"/>
    </row>
    <row r="40" spans="1:17" ht="12.75">
      <c r="A40" s="14" t="s">
        <v>31</v>
      </c>
      <c r="B40" s="13" t="s">
        <v>32</v>
      </c>
      <c r="C40" s="8"/>
      <c r="D40" s="258"/>
      <c r="E40" s="259"/>
      <c r="F40" s="260"/>
      <c r="G40" s="259"/>
      <c r="H40" s="260"/>
      <c r="I40" s="259"/>
      <c r="J40" s="260"/>
      <c r="K40" s="261"/>
      <c r="L40" s="262"/>
      <c r="M40" s="259"/>
      <c r="N40" s="260"/>
      <c r="O40" s="261"/>
      <c r="P40" s="291"/>
      <c r="Q40" s="261"/>
    </row>
    <row r="41" spans="1:17" ht="12.75">
      <c r="A41" s="26" t="s">
        <v>38</v>
      </c>
      <c r="B41" s="13" t="s">
        <v>32</v>
      </c>
      <c r="C41" s="8"/>
      <c r="D41" s="241"/>
      <c r="E41" s="247"/>
      <c r="F41" s="242"/>
      <c r="G41" s="247"/>
      <c r="H41" s="242"/>
      <c r="I41" s="247"/>
      <c r="J41" s="242"/>
      <c r="K41" s="243"/>
      <c r="L41" s="248"/>
      <c r="M41" s="247"/>
      <c r="N41" s="242"/>
      <c r="O41" s="243"/>
      <c r="P41" s="291"/>
      <c r="Q41" s="261"/>
    </row>
    <row r="42" spans="1:17" ht="12.75">
      <c r="A42" s="14" t="s">
        <v>33</v>
      </c>
      <c r="B42" s="13" t="s">
        <v>3</v>
      </c>
      <c r="C42" s="8"/>
      <c r="D42" s="241"/>
      <c r="E42" s="247"/>
      <c r="F42" s="242"/>
      <c r="G42" s="247"/>
      <c r="H42" s="242"/>
      <c r="I42" s="247"/>
      <c r="J42" s="242"/>
      <c r="K42" s="243"/>
      <c r="L42" s="248"/>
      <c r="M42" s="247"/>
      <c r="N42" s="242"/>
      <c r="O42" s="243"/>
      <c r="P42" s="291"/>
      <c r="Q42" s="261"/>
    </row>
    <row r="43" spans="1:17" ht="12.75">
      <c r="A43" s="14"/>
      <c r="B43" s="13" t="s">
        <v>32</v>
      </c>
      <c r="C43" s="8"/>
      <c r="D43" s="241"/>
      <c r="E43" s="247"/>
      <c r="F43" s="242"/>
      <c r="G43" s="247"/>
      <c r="H43" s="242"/>
      <c r="I43" s="247"/>
      <c r="J43" s="242"/>
      <c r="K43" s="243"/>
      <c r="L43" s="248"/>
      <c r="M43" s="247"/>
      <c r="N43" s="242"/>
      <c r="O43" s="243"/>
      <c r="P43" s="291"/>
      <c r="Q43" s="261"/>
    </row>
    <row r="44" spans="1:17" ht="12.75">
      <c r="A44" s="14" t="s">
        <v>17</v>
      </c>
      <c r="B44" s="13" t="s">
        <v>32</v>
      </c>
      <c r="C44" s="8"/>
      <c r="D44" s="241"/>
      <c r="E44" s="247"/>
      <c r="F44" s="242"/>
      <c r="G44" s="247"/>
      <c r="H44" s="242"/>
      <c r="I44" s="247"/>
      <c r="J44" s="242"/>
      <c r="K44" s="243"/>
      <c r="L44" s="248"/>
      <c r="M44" s="247"/>
      <c r="N44" s="242"/>
      <c r="O44" s="243"/>
      <c r="P44" s="291"/>
      <c r="Q44" s="261"/>
    </row>
    <row r="45" spans="1:17" ht="12.75">
      <c r="A45" s="14"/>
      <c r="B45" s="27" t="s">
        <v>39</v>
      </c>
      <c r="C45" s="8"/>
      <c r="D45" s="241"/>
      <c r="E45" s="247"/>
      <c r="F45" s="242"/>
      <c r="G45" s="247"/>
      <c r="H45" s="242"/>
      <c r="I45" s="247"/>
      <c r="J45" s="242"/>
      <c r="K45" s="243"/>
      <c r="L45" s="248"/>
      <c r="M45" s="247"/>
      <c r="N45" s="242"/>
      <c r="O45" s="243"/>
      <c r="P45" s="291"/>
      <c r="Q45" s="261"/>
    </row>
    <row r="46" spans="1:17" ht="12.75">
      <c r="A46" s="14" t="s">
        <v>40</v>
      </c>
      <c r="B46" s="13" t="s">
        <v>134</v>
      </c>
      <c r="C46" s="8"/>
      <c r="D46" s="241"/>
      <c r="E46" s="247"/>
      <c r="F46" s="242"/>
      <c r="G46" s="247"/>
      <c r="H46" s="242"/>
      <c r="I46" s="247"/>
      <c r="J46" s="242"/>
      <c r="K46" s="243"/>
      <c r="L46" s="248"/>
      <c r="M46" s="247"/>
      <c r="N46" s="242"/>
      <c r="O46" s="243"/>
      <c r="P46" s="291"/>
      <c r="Q46" s="261"/>
    </row>
    <row r="47" spans="1:17" ht="13.5" thickBot="1">
      <c r="A47" s="14"/>
      <c r="B47" s="24" t="s">
        <v>32</v>
      </c>
      <c r="C47" s="8"/>
      <c r="D47" s="241"/>
      <c r="E47" s="247"/>
      <c r="F47" s="242"/>
      <c r="G47" s="247"/>
      <c r="H47" s="263"/>
      <c r="I47" s="264"/>
      <c r="J47" s="263"/>
      <c r="K47" s="265"/>
      <c r="L47" s="248"/>
      <c r="M47" s="247"/>
      <c r="N47" s="242"/>
      <c r="O47" s="243"/>
      <c r="P47" s="292"/>
      <c r="Q47" s="236"/>
    </row>
    <row r="48" spans="1:17" ht="13.5" thickBot="1">
      <c r="A48" s="18"/>
      <c r="B48" s="17" t="s">
        <v>41</v>
      </c>
      <c r="C48" s="8"/>
      <c r="D48" s="12">
        <f>IF(D8="","",D39+D42+D45)</f>
      </c>
      <c r="E48" s="123">
        <f>IF(E8="","",E39+E42+E45)</f>
      </c>
      <c r="F48" s="39">
        <f>IF(F8="","",F39+F42+F45)</f>
      </c>
      <c r="G48" s="40">
        <f>IF(G8="","",G39+G42+G45)</f>
      </c>
      <c r="H48" s="39">
        <f aca="true" t="shared" si="6" ref="H48:O48">IF(F8="","",H39+H42+H45)</f>
      </c>
      <c r="I48" s="40">
        <f t="shared" si="6"/>
      </c>
      <c r="J48" s="39">
        <f t="shared" si="6"/>
      </c>
      <c r="K48" s="40">
        <f t="shared" si="6"/>
      </c>
      <c r="L48" s="39">
        <f t="shared" si="6"/>
      </c>
      <c r="M48" s="40">
        <f t="shared" si="6"/>
      </c>
      <c r="N48" s="39">
        <f t="shared" si="6"/>
      </c>
      <c r="O48" s="40">
        <f t="shared" si="6"/>
      </c>
      <c r="P48" s="39"/>
      <c r="Q48" s="40">
        <f>IF(OR($E$8=0,$E$8=""),"",SUM(Q39,Q42,Q45))</f>
      </c>
    </row>
    <row r="49" spans="1:17" ht="13.5" thickBot="1">
      <c r="A49" s="5"/>
      <c r="B49" s="43" t="s">
        <v>42</v>
      </c>
      <c r="C49" s="8"/>
      <c r="D49" s="12">
        <f>IF(D8="","",D38+D48)</f>
      </c>
      <c r="E49" s="123">
        <f>IF(E8="","",E38+E48)</f>
      </c>
      <c r="F49" s="39">
        <f>IF(F8="","",F38+F48)</f>
      </c>
      <c r="G49" s="123">
        <f>IF(G8="","",G38+G48)</f>
      </c>
      <c r="H49" s="39">
        <f aca="true" t="shared" si="7" ref="H49:O49">IF(F8="","",H38+H48)</f>
      </c>
      <c r="I49" s="123">
        <f t="shared" si="7"/>
      </c>
      <c r="J49" s="39">
        <f t="shared" si="7"/>
      </c>
      <c r="K49" s="123">
        <f t="shared" si="7"/>
      </c>
      <c r="L49" s="39">
        <f t="shared" si="7"/>
      </c>
      <c r="M49" s="123">
        <f t="shared" si="7"/>
      </c>
      <c r="N49" s="39">
        <f t="shared" si="7"/>
      </c>
      <c r="O49" s="40">
        <f t="shared" si="7"/>
      </c>
      <c r="P49" s="126"/>
      <c r="Q49" s="44"/>
    </row>
    <row r="50" spans="1:17" ht="12.75">
      <c r="A50" s="25"/>
      <c r="B50" s="28" t="s">
        <v>43</v>
      </c>
      <c r="C50" s="296"/>
      <c r="D50" s="266"/>
      <c r="E50" s="267"/>
      <c r="F50" s="268"/>
      <c r="G50" s="269"/>
      <c r="H50" s="266"/>
      <c r="I50" s="267"/>
      <c r="J50" s="268"/>
      <c r="K50" s="269"/>
      <c r="L50" s="266"/>
      <c r="M50" s="267"/>
      <c r="N50" s="268"/>
      <c r="O50" s="269"/>
      <c r="P50" s="127"/>
      <c r="Q50" s="45"/>
    </row>
    <row r="51" spans="1:17" ht="12.75">
      <c r="A51" s="26"/>
      <c r="B51" s="29" t="s">
        <v>44</v>
      </c>
      <c r="C51" s="297"/>
      <c r="D51" s="270"/>
      <c r="E51" s="271"/>
      <c r="F51" s="272"/>
      <c r="G51" s="273"/>
      <c r="H51" s="270"/>
      <c r="I51" s="271"/>
      <c r="J51" s="272"/>
      <c r="K51" s="273"/>
      <c r="L51" s="270"/>
      <c r="M51" s="271"/>
      <c r="N51" s="272"/>
      <c r="O51" s="273"/>
      <c r="P51" s="128"/>
      <c r="Q51" s="46"/>
    </row>
    <row r="52" spans="1:17" ht="12.75">
      <c r="A52" s="26" t="s">
        <v>45</v>
      </c>
      <c r="B52" s="29" t="s">
        <v>46</v>
      </c>
      <c r="C52" s="297"/>
      <c r="D52" s="270"/>
      <c r="E52" s="271"/>
      <c r="F52" s="272"/>
      <c r="G52" s="273"/>
      <c r="H52" s="270"/>
      <c r="I52" s="271"/>
      <c r="J52" s="272"/>
      <c r="K52" s="273"/>
      <c r="L52" s="270"/>
      <c r="M52" s="271"/>
      <c r="N52" s="272"/>
      <c r="O52" s="273"/>
      <c r="P52" s="128"/>
      <c r="Q52" s="46"/>
    </row>
    <row r="53" spans="1:17" ht="12.75">
      <c r="A53" s="26"/>
      <c r="B53" s="29" t="s">
        <v>47</v>
      </c>
      <c r="C53" s="297"/>
      <c r="D53" s="270"/>
      <c r="E53" s="271"/>
      <c r="F53" s="272"/>
      <c r="G53" s="273"/>
      <c r="H53" s="270"/>
      <c r="I53" s="271"/>
      <c r="J53" s="272"/>
      <c r="K53" s="273"/>
      <c r="L53" s="270"/>
      <c r="M53" s="271"/>
      <c r="N53" s="272"/>
      <c r="O53" s="273"/>
      <c r="P53" s="128"/>
      <c r="Q53" s="46"/>
    </row>
    <row r="54" spans="1:17" ht="12.75">
      <c r="A54" s="26" t="s">
        <v>48</v>
      </c>
      <c r="B54" s="29" t="s">
        <v>2</v>
      </c>
      <c r="C54" s="297"/>
      <c r="D54" s="270"/>
      <c r="E54" s="271"/>
      <c r="F54" s="272"/>
      <c r="G54" s="273"/>
      <c r="H54" s="270"/>
      <c r="I54" s="271"/>
      <c r="J54" s="272"/>
      <c r="K54" s="273"/>
      <c r="L54" s="270"/>
      <c r="M54" s="271"/>
      <c r="N54" s="272"/>
      <c r="O54" s="273"/>
      <c r="P54" s="128"/>
      <c r="Q54" s="46"/>
    </row>
    <row r="55" spans="1:17" ht="12.75">
      <c r="A55" s="26"/>
      <c r="B55" s="29" t="s">
        <v>3</v>
      </c>
      <c r="C55" s="297"/>
      <c r="D55" s="270"/>
      <c r="E55" s="271"/>
      <c r="F55" s="272"/>
      <c r="G55" s="273"/>
      <c r="H55" s="270"/>
      <c r="I55" s="271"/>
      <c r="J55" s="272"/>
      <c r="K55" s="273"/>
      <c r="L55" s="270"/>
      <c r="M55" s="271"/>
      <c r="N55" s="272"/>
      <c r="O55" s="273"/>
      <c r="P55" s="128"/>
      <c r="Q55" s="46"/>
    </row>
    <row r="56" spans="1:17" ht="13.5" thickBot="1">
      <c r="A56" s="23"/>
      <c r="B56" s="31" t="s">
        <v>39</v>
      </c>
      <c r="C56" s="298"/>
      <c r="D56" s="274"/>
      <c r="E56" s="275"/>
      <c r="F56" s="276"/>
      <c r="G56" s="277"/>
      <c r="H56" s="274"/>
      <c r="I56" s="275"/>
      <c r="J56" s="276"/>
      <c r="K56" s="277"/>
      <c r="L56" s="274"/>
      <c r="M56" s="275"/>
      <c r="N56" s="276"/>
      <c r="O56" s="277"/>
      <c r="P56" s="128"/>
      <c r="Q56" s="46"/>
    </row>
    <row r="57" spans="1:17" ht="12.75">
      <c r="A57" s="34"/>
      <c r="B57" s="47"/>
      <c r="C57" s="48"/>
      <c r="D57" s="278"/>
      <c r="E57" s="279"/>
      <c r="F57" s="278"/>
      <c r="G57" s="280"/>
      <c r="H57" s="279"/>
      <c r="I57" s="279"/>
      <c r="J57" s="278"/>
      <c r="K57" s="280"/>
      <c r="L57" s="279"/>
      <c r="M57" s="279"/>
      <c r="N57" s="278"/>
      <c r="O57" s="280"/>
      <c r="P57" s="278"/>
      <c r="Q57" s="280"/>
    </row>
    <row r="58" spans="1:17" ht="12.75">
      <c r="A58" s="49" t="s">
        <v>51</v>
      </c>
      <c r="B58" s="50"/>
      <c r="C58" s="30"/>
      <c r="D58" s="281"/>
      <c r="E58" s="282"/>
      <c r="F58" s="281"/>
      <c r="G58" s="283"/>
      <c r="H58" s="282"/>
      <c r="I58" s="282"/>
      <c r="J58" s="281"/>
      <c r="K58" s="283"/>
      <c r="L58" s="282"/>
      <c r="M58" s="282"/>
      <c r="N58" s="281"/>
      <c r="O58" s="283"/>
      <c r="P58" s="281"/>
      <c r="Q58" s="283"/>
    </row>
    <row r="59" spans="1:17" ht="12.75">
      <c r="A59" s="49"/>
      <c r="B59" s="50"/>
      <c r="C59" s="30"/>
      <c r="D59" s="281"/>
      <c r="E59" s="282"/>
      <c r="F59" s="281"/>
      <c r="G59" s="283"/>
      <c r="H59" s="282"/>
      <c r="I59" s="282"/>
      <c r="J59" s="281"/>
      <c r="K59" s="283"/>
      <c r="L59" s="282"/>
      <c r="M59" s="282"/>
      <c r="N59" s="281"/>
      <c r="O59" s="283"/>
      <c r="P59" s="281"/>
      <c r="Q59" s="283"/>
    </row>
    <row r="60" spans="1:17" ht="12.75">
      <c r="A60" s="49"/>
      <c r="B60" s="50" t="s">
        <v>52</v>
      </c>
      <c r="C60" s="30"/>
      <c r="D60" s="281"/>
      <c r="E60" s="282"/>
      <c r="F60" s="281"/>
      <c r="G60" s="283"/>
      <c r="H60" s="282"/>
      <c r="I60" s="282"/>
      <c r="J60" s="281"/>
      <c r="K60" s="283"/>
      <c r="L60" s="282"/>
      <c r="M60" s="282"/>
      <c r="N60" s="281"/>
      <c r="O60" s="283"/>
      <c r="P60" s="281"/>
      <c r="Q60" s="283"/>
    </row>
    <row r="61" spans="1:17" ht="12.75">
      <c r="A61" s="49"/>
      <c r="B61" s="50"/>
      <c r="C61" s="30"/>
      <c r="D61" s="281"/>
      <c r="E61" s="282"/>
      <c r="F61" s="281"/>
      <c r="G61" s="283"/>
      <c r="H61" s="282"/>
      <c r="I61" s="282"/>
      <c r="J61" s="281"/>
      <c r="K61" s="283"/>
      <c r="L61" s="282"/>
      <c r="M61" s="282"/>
      <c r="N61" s="281"/>
      <c r="O61" s="283"/>
      <c r="P61" s="281"/>
      <c r="Q61" s="283"/>
    </row>
    <row r="62" spans="1:17" ht="13.5" thickBot="1">
      <c r="A62" s="52"/>
      <c r="B62" s="53"/>
      <c r="C62" s="32"/>
      <c r="D62" s="284"/>
      <c r="E62" s="285"/>
      <c r="F62" s="284"/>
      <c r="G62" s="286"/>
      <c r="H62" s="285"/>
      <c r="I62" s="285"/>
      <c r="J62" s="284"/>
      <c r="K62" s="286"/>
      <c r="L62" s="285"/>
      <c r="M62" s="285"/>
      <c r="N62" s="284"/>
      <c r="O62" s="286"/>
      <c r="P62" s="284"/>
      <c r="Q62" s="286"/>
    </row>
    <row r="63" ht="45.75" customHeight="1"/>
    <row r="64" spans="4:17" ht="12.75">
      <c r="D64" s="51"/>
      <c r="E64" s="51"/>
      <c r="F64" s="51"/>
      <c r="G64" s="51"/>
      <c r="H64" s="51"/>
      <c r="I64" s="51"/>
      <c r="J64" s="51"/>
      <c r="K64" s="51"/>
      <c r="L64" s="51"/>
      <c r="M64" s="51"/>
      <c r="N64" s="51"/>
      <c r="O64" s="51"/>
      <c r="P64" s="51"/>
      <c r="Q64" s="51"/>
    </row>
  </sheetData>
  <sheetProtection/>
  <mergeCells count="7">
    <mergeCell ref="P4:Q4"/>
    <mergeCell ref="D4:E4"/>
    <mergeCell ref="F4:G4"/>
    <mergeCell ref="H4:I4"/>
    <mergeCell ref="J4:K4"/>
    <mergeCell ref="L4:M4"/>
    <mergeCell ref="N4:O4"/>
  </mergeCells>
  <printOptions/>
  <pageMargins left="1.6535433070866143" right="0.7480314960629921" top="0.1968503937007874" bottom="0.2362204724409449" header="0.31496062992125984" footer="0.2362204724409449"/>
  <pageSetup fitToHeight="1" fitToWidth="1" horizontalDpi="300" verticalDpi="300" orientation="landscape" paperSize="8" scale="98" r:id="rId2"/>
  <legacyDrawingHF r:id="rId1"/>
</worksheet>
</file>

<file path=xl/worksheets/sheet18.xml><?xml version="1.0" encoding="utf-8"?>
<worksheet xmlns="http://schemas.openxmlformats.org/spreadsheetml/2006/main" xmlns:r="http://schemas.openxmlformats.org/officeDocument/2006/relationships">
  <dimension ref="A3:V44"/>
  <sheetViews>
    <sheetView showGridLines="0" view="pageLayout" zoomScale="40" zoomScaleNormal="25" zoomScaleSheetLayoutView="55" zoomScalePageLayoutView="40" workbookViewId="0" topLeftCell="A4">
      <selection activeCell="G32" sqref="G32"/>
    </sheetView>
  </sheetViews>
  <sheetFormatPr defaultColWidth="8.00390625" defaultRowHeight="12"/>
  <cols>
    <col min="1" max="1" width="5.28125" style="522" customWidth="1"/>
    <col min="2" max="2" width="3.28125" style="522" customWidth="1"/>
    <col min="3" max="3" width="2.28125" style="522" customWidth="1"/>
    <col min="4" max="4" width="4.00390625" style="522" customWidth="1"/>
    <col min="5" max="5" width="35.7109375" style="522" customWidth="1"/>
    <col min="6" max="6" width="13.28125" style="522" customWidth="1"/>
    <col min="7" max="7" width="15.8515625" style="523" customWidth="1"/>
    <col min="8" max="8" width="13.28125" style="522" customWidth="1"/>
    <col min="9" max="9" width="16.00390625" style="523" customWidth="1"/>
    <col min="10" max="10" width="13.00390625" style="522" customWidth="1"/>
    <col min="11" max="11" width="16.7109375" style="523" customWidth="1"/>
    <col min="12" max="12" width="12.7109375" style="522" customWidth="1"/>
    <col min="13" max="13" width="15.140625" style="523" customWidth="1"/>
    <col min="14" max="14" width="13.00390625" style="522" customWidth="1"/>
    <col min="15" max="15" width="16.7109375" style="523" customWidth="1"/>
    <col min="16" max="16" width="13.00390625" style="522" customWidth="1"/>
    <col min="17" max="17" width="16.7109375" style="523" customWidth="1"/>
    <col min="18" max="18" width="85.00390625" style="522" customWidth="1"/>
    <col min="19" max="19" width="13.140625" style="522" customWidth="1"/>
    <col min="20" max="20" width="8.140625" style="522" customWidth="1"/>
    <col min="21" max="21" width="13.28125" style="522" customWidth="1"/>
    <col min="22" max="22" width="70.8515625" style="522" customWidth="1"/>
    <col min="23" max="23" width="9.421875" style="522" customWidth="1"/>
    <col min="24" max="24" width="27.421875" style="522" customWidth="1"/>
    <col min="25" max="25" width="0.2890625" style="522" customWidth="1"/>
    <col min="26" max="30" width="15.00390625" style="522" customWidth="1"/>
    <col min="31" max="31" width="13.8515625" style="522" customWidth="1"/>
    <col min="32" max="32" width="4.421875" style="522" customWidth="1"/>
    <col min="33" max="33" width="28.00390625" style="522" customWidth="1"/>
    <col min="34" max="34" width="13.28125" style="522" customWidth="1"/>
    <col min="35" max="35" width="4.7109375" style="522" customWidth="1"/>
    <col min="36" max="36" width="8.7109375" style="522" customWidth="1"/>
    <col min="37" max="37" width="18.7109375" style="522" customWidth="1"/>
    <col min="38" max="51" width="9.421875" style="522" customWidth="1"/>
    <col min="52" max="16384" width="8.00390625" style="522" customWidth="1"/>
  </cols>
  <sheetData>
    <row r="1" ht="12" customHeight="1"/>
    <row r="2" ht="12" customHeight="1"/>
    <row r="3" spans="2:17" ht="18" customHeight="1">
      <c r="B3" s="524"/>
      <c r="C3" s="524"/>
      <c r="D3" s="524"/>
      <c r="E3" s="524"/>
      <c r="F3" s="525"/>
      <c r="G3" s="525"/>
      <c r="H3" s="525"/>
      <c r="K3" s="526"/>
      <c r="O3" s="526"/>
      <c r="Q3" s="526"/>
    </row>
    <row r="4" spans="2:17" ht="51" customHeight="1">
      <c r="B4" s="524"/>
      <c r="C4" s="524"/>
      <c r="D4" s="524"/>
      <c r="E4" s="524"/>
      <c r="F4" s="525"/>
      <c r="G4" s="525"/>
      <c r="H4" s="525"/>
      <c r="K4" s="526"/>
      <c r="O4" s="526"/>
      <c r="Q4" s="526"/>
    </row>
    <row r="5" spans="2:19" ht="36.75" customHeight="1">
      <c r="B5" s="944" t="s">
        <v>419</v>
      </c>
      <c r="C5" s="944"/>
      <c r="D5" s="944"/>
      <c r="E5" s="944"/>
      <c r="F5" s="944"/>
      <c r="G5" s="944"/>
      <c r="H5" s="944"/>
      <c r="I5" s="944"/>
      <c r="J5" s="944"/>
      <c r="K5" s="944"/>
      <c r="L5" s="944"/>
      <c r="M5" s="944"/>
      <c r="N5" s="944"/>
      <c r="O5" s="944"/>
      <c r="P5" s="944"/>
      <c r="Q5" s="944"/>
      <c r="R5" s="944"/>
      <c r="S5" s="944"/>
    </row>
    <row r="6" spans="2:18" s="531" customFormat="1" ht="37.5" customHeight="1">
      <c r="B6" s="527"/>
      <c r="C6" s="527"/>
      <c r="D6" s="527"/>
      <c r="E6" s="527"/>
      <c r="F6" s="528"/>
      <c r="G6" s="528" t="s">
        <v>388</v>
      </c>
      <c r="H6" s="528" t="s">
        <v>388</v>
      </c>
      <c r="I6" s="528"/>
      <c r="J6" s="527"/>
      <c r="K6" s="528"/>
      <c r="L6" s="527"/>
      <c r="M6" s="529"/>
      <c r="N6" s="527"/>
      <c r="O6" s="528"/>
      <c r="P6" s="527"/>
      <c r="Q6" s="582" t="s">
        <v>383</v>
      </c>
      <c r="R6" s="530"/>
    </row>
    <row r="7" spans="2:18" s="531" customFormat="1" ht="37.5" customHeight="1">
      <c r="B7" s="527"/>
      <c r="C7" s="527"/>
      <c r="D7" s="527"/>
      <c r="E7" s="527"/>
      <c r="F7" s="975" t="s">
        <v>389</v>
      </c>
      <c r="G7" s="976"/>
      <c r="H7" s="975" t="s">
        <v>390</v>
      </c>
      <c r="I7" s="976"/>
      <c r="J7" s="975" t="s">
        <v>391</v>
      </c>
      <c r="K7" s="976"/>
      <c r="L7" s="975" t="s">
        <v>392</v>
      </c>
      <c r="M7" s="976"/>
      <c r="N7" s="975" t="s">
        <v>393</v>
      </c>
      <c r="O7" s="976"/>
      <c r="P7" s="975" t="s">
        <v>394</v>
      </c>
      <c r="Q7" s="976"/>
      <c r="R7" s="964" t="s">
        <v>395</v>
      </c>
    </row>
    <row r="8" spans="2:22" ht="23.25" customHeight="1" thickBot="1">
      <c r="B8" s="532"/>
      <c r="C8" s="532"/>
      <c r="D8" s="532"/>
      <c r="E8" s="533"/>
      <c r="F8" s="534" t="s">
        <v>396</v>
      </c>
      <c r="G8" s="534" t="s">
        <v>397</v>
      </c>
      <c r="H8" s="534" t="s">
        <v>396</v>
      </c>
      <c r="I8" s="534" t="s">
        <v>397</v>
      </c>
      <c r="J8" s="534" t="s">
        <v>396</v>
      </c>
      <c r="K8" s="534" t="s">
        <v>397</v>
      </c>
      <c r="L8" s="534" t="s">
        <v>396</v>
      </c>
      <c r="M8" s="534" t="s">
        <v>397</v>
      </c>
      <c r="N8" s="534" t="s">
        <v>396</v>
      </c>
      <c r="O8" s="534" t="s">
        <v>397</v>
      </c>
      <c r="P8" s="534" t="s">
        <v>396</v>
      </c>
      <c r="Q8" s="534" t="s">
        <v>397</v>
      </c>
      <c r="R8" s="965"/>
      <c r="S8" s="535"/>
      <c r="T8" s="535"/>
      <c r="U8" s="535"/>
      <c r="V8" s="966"/>
    </row>
    <row r="9" spans="2:22" ht="29.25" customHeight="1" thickBot="1">
      <c r="B9" s="532"/>
      <c r="C9" s="532"/>
      <c r="D9" s="953" t="s">
        <v>212</v>
      </c>
      <c r="E9" s="954"/>
      <c r="F9" s="536">
        <f>+IF(G$9="","",+G9/G$9)</f>
      </c>
      <c r="G9" s="537"/>
      <c r="H9" s="536">
        <f aca="true" t="shared" si="0" ref="H9:H36">+IF(I$9="","",+I9/I$9)</f>
      </c>
      <c r="I9" s="537"/>
      <c r="J9" s="536">
        <f aca="true" t="shared" si="1" ref="J9:J36">+IF(K$9="","",+K9/K$9)</f>
      </c>
      <c r="K9" s="537"/>
      <c r="L9" s="536">
        <f aca="true" t="shared" si="2" ref="L9:L36">+IF(M$9="","",+M9/M$9)</f>
      </c>
      <c r="M9" s="538"/>
      <c r="N9" s="536">
        <f aca="true" t="shared" si="3" ref="N9:N36">+IF(O$9="","",+O9/O$9)</f>
      </c>
      <c r="O9" s="537"/>
      <c r="P9" s="536">
        <f aca="true" t="shared" si="4" ref="P9:P36">+IF(Q$9="","",+Q9/Q$9)</f>
      </c>
      <c r="Q9" s="537"/>
      <c r="R9" s="967" t="s">
        <v>398</v>
      </c>
      <c r="S9" s="539"/>
      <c r="T9" s="540"/>
      <c r="U9" s="539"/>
      <c r="V9" s="890"/>
    </row>
    <row r="10" spans="2:22" ht="29.25" customHeight="1">
      <c r="B10" s="532"/>
      <c r="C10" s="533"/>
      <c r="D10" s="963" t="s">
        <v>399</v>
      </c>
      <c r="E10" s="952"/>
      <c r="F10" s="543">
        <f aca="true" t="shared" si="5" ref="F10:F36">+IF(G$9="","",+G10/G$9)</f>
      </c>
      <c r="G10" s="544"/>
      <c r="H10" s="543">
        <f t="shared" si="0"/>
      </c>
      <c r="I10" s="544"/>
      <c r="J10" s="543">
        <f t="shared" si="1"/>
      </c>
      <c r="K10" s="544"/>
      <c r="L10" s="543">
        <f t="shared" si="2"/>
      </c>
      <c r="M10" s="545"/>
      <c r="N10" s="543">
        <f t="shared" si="3"/>
      </c>
      <c r="O10" s="544"/>
      <c r="P10" s="543">
        <f t="shared" si="4"/>
      </c>
      <c r="Q10" s="544"/>
      <c r="R10" s="968"/>
      <c r="S10" s="539"/>
      <c r="T10" s="540"/>
      <c r="U10" s="539"/>
      <c r="V10" s="368"/>
    </row>
    <row r="11" spans="2:22" ht="29.25" customHeight="1">
      <c r="B11" s="532"/>
      <c r="C11" s="533"/>
      <c r="D11" s="971" t="s">
        <v>400</v>
      </c>
      <c r="E11" s="972"/>
      <c r="F11" s="546">
        <f t="shared" si="5"/>
      </c>
      <c r="G11" s="547"/>
      <c r="H11" s="546">
        <f t="shared" si="0"/>
      </c>
      <c r="I11" s="547"/>
      <c r="J11" s="546">
        <f t="shared" si="1"/>
      </c>
      <c r="K11" s="547"/>
      <c r="L11" s="546">
        <f t="shared" si="2"/>
      </c>
      <c r="M11" s="548"/>
      <c r="N11" s="546">
        <f t="shared" si="3"/>
      </c>
      <c r="O11" s="547"/>
      <c r="P11" s="546">
        <f t="shared" si="4"/>
      </c>
      <c r="Q11" s="547"/>
      <c r="R11" s="968"/>
      <c r="S11" s="549"/>
      <c r="T11" s="549"/>
      <c r="U11" s="549"/>
      <c r="V11" s="973"/>
    </row>
    <row r="12" spans="2:22" ht="29.25" customHeight="1">
      <c r="B12" s="532"/>
      <c r="C12" s="533"/>
      <c r="D12" s="971" t="s">
        <v>401</v>
      </c>
      <c r="E12" s="972"/>
      <c r="F12" s="546">
        <f t="shared" si="5"/>
      </c>
      <c r="G12" s="547"/>
      <c r="H12" s="546">
        <f t="shared" si="0"/>
      </c>
      <c r="I12" s="547"/>
      <c r="J12" s="546">
        <f t="shared" si="1"/>
      </c>
      <c r="K12" s="547"/>
      <c r="L12" s="546">
        <f t="shared" si="2"/>
      </c>
      <c r="M12" s="548"/>
      <c r="N12" s="546">
        <f t="shared" si="3"/>
      </c>
      <c r="O12" s="547"/>
      <c r="P12" s="546">
        <f t="shared" si="4"/>
      </c>
      <c r="Q12" s="547"/>
      <c r="R12" s="968"/>
      <c r="S12" s="550"/>
      <c r="T12" s="551"/>
      <c r="U12" s="550"/>
      <c r="V12" s="974"/>
    </row>
    <row r="13" spans="2:22" ht="29.25" customHeight="1">
      <c r="B13" s="532"/>
      <c r="C13" s="533"/>
      <c r="D13" s="971" t="s">
        <v>402</v>
      </c>
      <c r="E13" s="972"/>
      <c r="F13" s="546">
        <f t="shared" si="5"/>
      </c>
      <c r="G13" s="547"/>
      <c r="H13" s="546">
        <f t="shared" si="0"/>
      </c>
      <c r="I13" s="547"/>
      <c r="J13" s="546">
        <f t="shared" si="1"/>
      </c>
      <c r="K13" s="547"/>
      <c r="L13" s="546">
        <f t="shared" si="2"/>
      </c>
      <c r="M13" s="548"/>
      <c r="N13" s="546">
        <f t="shared" si="3"/>
      </c>
      <c r="O13" s="547"/>
      <c r="P13" s="546">
        <f t="shared" si="4"/>
      </c>
      <c r="Q13" s="547"/>
      <c r="R13" s="968"/>
      <c r="S13" s="552"/>
      <c r="T13" s="551"/>
      <c r="U13" s="552"/>
      <c r="V13" s="974"/>
    </row>
    <row r="14" spans="2:22" ht="29.25" customHeight="1">
      <c r="B14" s="532"/>
      <c r="C14" s="533"/>
      <c r="D14" s="959" t="s">
        <v>403</v>
      </c>
      <c r="E14" s="972"/>
      <c r="F14" s="546">
        <f t="shared" si="5"/>
      </c>
      <c r="G14" s="547"/>
      <c r="H14" s="546">
        <f t="shared" si="0"/>
      </c>
      <c r="I14" s="547"/>
      <c r="J14" s="546">
        <f t="shared" si="1"/>
      </c>
      <c r="K14" s="547"/>
      <c r="L14" s="546">
        <f t="shared" si="2"/>
      </c>
      <c r="M14" s="548"/>
      <c r="N14" s="546">
        <f t="shared" si="3"/>
      </c>
      <c r="O14" s="547"/>
      <c r="P14" s="546">
        <f t="shared" si="4"/>
      </c>
      <c r="Q14" s="547"/>
      <c r="R14" s="968"/>
      <c r="S14" s="552"/>
      <c r="T14" s="551"/>
      <c r="U14" s="552"/>
      <c r="V14" s="974"/>
    </row>
    <row r="15" spans="2:22" ht="29.25" customHeight="1">
      <c r="B15" s="532"/>
      <c r="C15" s="533"/>
      <c r="D15" s="553"/>
      <c r="E15" s="554" t="s">
        <v>404</v>
      </c>
      <c r="F15" s="546">
        <f t="shared" si="5"/>
      </c>
      <c r="G15" s="547"/>
      <c r="H15" s="546">
        <f t="shared" si="0"/>
      </c>
      <c r="I15" s="547"/>
      <c r="J15" s="546">
        <f t="shared" si="1"/>
      </c>
      <c r="K15" s="547"/>
      <c r="L15" s="546">
        <f t="shared" si="2"/>
      </c>
      <c r="M15" s="548"/>
      <c r="N15" s="546">
        <f t="shared" si="3"/>
      </c>
      <c r="O15" s="547"/>
      <c r="P15" s="546">
        <f t="shared" si="4"/>
      </c>
      <c r="Q15" s="547"/>
      <c r="R15" s="968"/>
      <c r="S15" s="552"/>
      <c r="T15" s="551"/>
      <c r="U15" s="552"/>
      <c r="V15" s="974"/>
    </row>
    <row r="16" spans="2:22" ht="29.25" customHeight="1">
      <c r="B16" s="532"/>
      <c r="C16" s="533"/>
      <c r="D16" s="553"/>
      <c r="E16" s="555" t="s">
        <v>405</v>
      </c>
      <c r="F16" s="546">
        <f t="shared" si="5"/>
      </c>
      <c r="G16" s="547"/>
      <c r="H16" s="546">
        <f t="shared" si="0"/>
      </c>
      <c r="I16" s="547"/>
      <c r="J16" s="546">
        <f t="shared" si="1"/>
      </c>
      <c r="K16" s="547"/>
      <c r="L16" s="546">
        <f t="shared" si="2"/>
      </c>
      <c r="M16" s="548"/>
      <c r="N16" s="546">
        <f t="shared" si="3"/>
      </c>
      <c r="O16" s="547"/>
      <c r="P16" s="546">
        <f t="shared" si="4"/>
      </c>
      <c r="Q16" s="547"/>
      <c r="R16" s="968"/>
      <c r="S16" s="552"/>
      <c r="T16" s="551"/>
      <c r="U16" s="552"/>
      <c r="V16" s="974"/>
    </row>
    <row r="17" spans="2:22" ht="29.25" customHeight="1">
      <c r="B17" s="532"/>
      <c r="C17" s="533"/>
      <c r="D17" s="556"/>
      <c r="E17" s="555" t="s">
        <v>406</v>
      </c>
      <c r="F17" s="546">
        <f t="shared" si="5"/>
      </c>
      <c r="G17" s="547"/>
      <c r="H17" s="546">
        <f t="shared" si="0"/>
      </c>
      <c r="I17" s="547"/>
      <c r="J17" s="546">
        <f t="shared" si="1"/>
      </c>
      <c r="K17" s="547"/>
      <c r="L17" s="546">
        <f t="shared" si="2"/>
      </c>
      <c r="M17" s="548"/>
      <c r="N17" s="546">
        <f t="shared" si="3"/>
      </c>
      <c r="O17" s="547"/>
      <c r="P17" s="546">
        <f t="shared" si="4"/>
      </c>
      <c r="Q17" s="547"/>
      <c r="R17" s="968"/>
      <c r="S17" s="552"/>
      <c r="T17" s="551"/>
      <c r="U17" s="552"/>
      <c r="V17" s="974"/>
    </row>
    <row r="18" spans="2:22" ht="29.25" customHeight="1" thickBot="1">
      <c r="B18" s="532"/>
      <c r="C18" s="533"/>
      <c r="D18" s="557"/>
      <c r="E18" s="558" t="s">
        <v>407</v>
      </c>
      <c r="F18" s="559">
        <f t="shared" si="5"/>
      </c>
      <c r="G18" s="560"/>
      <c r="H18" s="559">
        <f t="shared" si="0"/>
      </c>
      <c r="I18" s="560"/>
      <c r="J18" s="559">
        <f t="shared" si="1"/>
      </c>
      <c r="K18" s="560"/>
      <c r="L18" s="559">
        <f t="shared" si="2"/>
      </c>
      <c r="M18" s="561"/>
      <c r="N18" s="559">
        <f t="shared" si="3"/>
      </c>
      <c r="O18" s="560"/>
      <c r="P18" s="559">
        <f t="shared" si="4"/>
      </c>
      <c r="Q18" s="560"/>
      <c r="R18" s="968"/>
      <c r="S18" s="552"/>
      <c r="T18" s="551"/>
      <c r="U18" s="552"/>
      <c r="V18" s="974"/>
    </row>
    <row r="19" spans="2:22" ht="29.25" customHeight="1">
      <c r="B19" s="532"/>
      <c r="C19" s="532"/>
      <c r="D19" s="947" t="s">
        <v>214</v>
      </c>
      <c r="E19" s="948"/>
      <c r="F19" s="562">
        <f t="shared" si="5"/>
      </c>
      <c r="G19" s="563">
        <f>+IF(G$9="","",+G9-G10-G11-G12-G13-G14-G18)</f>
      </c>
      <c r="H19" s="562">
        <f t="shared" si="0"/>
      </c>
      <c r="I19" s="563">
        <f>+IF(I$9="","",+I9-I10-I11-I12-I13-I14-I18)</f>
      </c>
      <c r="J19" s="562">
        <f t="shared" si="1"/>
      </c>
      <c r="K19" s="563">
        <f>+IF(K$9="","",+K9-K10-K11-K12-K13-K14-K18)</f>
      </c>
      <c r="L19" s="562">
        <f t="shared" si="2"/>
      </c>
      <c r="M19" s="564">
        <f>+IF(M$9="","",+M9-M10-M11-M12-M13-M14-M18)</f>
      </c>
      <c r="N19" s="562">
        <f t="shared" si="3"/>
      </c>
      <c r="O19" s="563">
        <f>+IF(O$9="","",+O9-O10-O11-O12-O13-O14-O18)</f>
      </c>
      <c r="P19" s="562">
        <f t="shared" si="4"/>
      </c>
      <c r="Q19" s="563">
        <f>+IF(Q$9="","",+Q9-Q10-Q11-Q12-Q13-Q14-Q18)</f>
      </c>
      <c r="R19" s="969"/>
      <c r="S19" s="550"/>
      <c r="T19" s="551"/>
      <c r="U19" s="550"/>
      <c r="V19" s="974"/>
    </row>
    <row r="20" spans="2:22" ht="29.25" customHeight="1" thickBot="1">
      <c r="B20" s="532"/>
      <c r="C20" s="532"/>
      <c r="D20" s="949" t="s">
        <v>408</v>
      </c>
      <c r="E20" s="950"/>
      <c r="F20" s="565">
        <f t="shared" si="5"/>
      </c>
      <c r="G20" s="566">
        <f>+IF(G$9="","",+G19+G15)</f>
      </c>
      <c r="H20" s="565">
        <f t="shared" si="0"/>
      </c>
      <c r="I20" s="566">
        <f>+IF(I$9="","",+I19+I15)</f>
      </c>
      <c r="J20" s="565">
        <f t="shared" si="1"/>
      </c>
      <c r="K20" s="566">
        <f>+IF(K$9="","",+K19+K15)</f>
      </c>
      <c r="L20" s="565">
        <f t="shared" si="2"/>
      </c>
      <c r="M20" s="567">
        <f>+IF(M$9="","",+M19+M15)</f>
      </c>
      <c r="N20" s="565">
        <f t="shared" si="3"/>
      </c>
      <c r="O20" s="566">
        <f>+IF(O$9="","",+O19+O15)</f>
      </c>
      <c r="P20" s="565">
        <f t="shared" si="4"/>
      </c>
      <c r="Q20" s="566">
        <f>+IF(Q$9="","",+Q19+Q15)</f>
      </c>
      <c r="R20" s="969"/>
      <c r="S20" s="552"/>
      <c r="T20" s="551"/>
      <c r="U20" s="552"/>
      <c r="V20" s="974"/>
    </row>
    <row r="21" spans="2:22" ht="29.25" customHeight="1">
      <c r="B21" s="532"/>
      <c r="C21" s="533"/>
      <c r="D21" s="951" t="s">
        <v>215</v>
      </c>
      <c r="E21" s="952"/>
      <c r="F21" s="543">
        <f t="shared" si="5"/>
      </c>
      <c r="G21" s="544"/>
      <c r="H21" s="543">
        <f t="shared" si="0"/>
      </c>
      <c r="I21" s="544"/>
      <c r="J21" s="543">
        <f t="shared" si="1"/>
      </c>
      <c r="K21" s="544"/>
      <c r="L21" s="543">
        <f t="shared" si="2"/>
      </c>
      <c r="M21" s="545"/>
      <c r="N21" s="543">
        <f t="shared" si="3"/>
      </c>
      <c r="O21" s="544"/>
      <c r="P21" s="543">
        <f t="shared" si="4"/>
      </c>
      <c r="Q21" s="544"/>
      <c r="R21" s="968"/>
      <c r="S21" s="552"/>
      <c r="T21" s="551"/>
      <c r="U21" s="552"/>
      <c r="V21" s="974"/>
    </row>
    <row r="22" spans="2:22" ht="29.25" customHeight="1">
      <c r="B22" s="532"/>
      <c r="C22" s="533"/>
      <c r="D22" s="553"/>
      <c r="E22" s="554" t="s">
        <v>409</v>
      </c>
      <c r="F22" s="546">
        <f t="shared" si="5"/>
      </c>
      <c r="G22" s="547"/>
      <c r="H22" s="546">
        <f t="shared" si="0"/>
      </c>
      <c r="I22" s="547"/>
      <c r="J22" s="546">
        <f t="shared" si="1"/>
      </c>
      <c r="K22" s="547"/>
      <c r="L22" s="546">
        <f t="shared" si="2"/>
      </c>
      <c r="M22" s="548"/>
      <c r="N22" s="546">
        <f t="shared" si="3"/>
      </c>
      <c r="O22" s="547"/>
      <c r="P22" s="546">
        <f t="shared" si="4"/>
      </c>
      <c r="Q22" s="547"/>
      <c r="R22" s="968"/>
      <c r="S22" s="552"/>
      <c r="T22" s="551"/>
      <c r="U22" s="552"/>
      <c r="V22" s="974"/>
    </row>
    <row r="23" spans="2:22" ht="29.25" customHeight="1">
      <c r="B23" s="532"/>
      <c r="C23" s="533"/>
      <c r="D23" s="553"/>
      <c r="E23" s="554" t="s">
        <v>410</v>
      </c>
      <c r="F23" s="546">
        <f t="shared" si="5"/>
      </c>
      <c r="G23" s="547"/>
      <c r="H23" s="546">
        <f t="shared" si="0"/>
      </c>
      <c r="I23" s="547"/>
      <c r="J23" s="546">
        <f t="shared" si="1"/>
      </c>
      <c r="K23" s="547"/>
      <c r="L23" s="546">
        <f t="shared" si="2"/>
      </c>
      <c r="M23" s="548"/>
      <c r="N23" s="546">
        <f t="shared" si="3"/>
      </c>
      <c r="O23" s="547"/>
      <c r="P23" s="546">
        <f t="shared" si="4"/>
      </c>
      <c r="Q23" s="547"/>
      <c r="R23" s="968"/>
      <c r="S23" s="552"/>
      <c r="T23" s="551"/>
      <c r="U23" s="552"/>
      <c r="V23" s="974"/>
    </row>
    <row r="24" spans="2:22" ht="29.25" customHeight="1">
      <c r="B24" s="532"/>
      <c r="C24" s="533"/>
      <c r="D24" s="553"/>
      <c r="E24" s="554" t="s">
        <v>404</v>
      </c>
      <c r="F24" s="546">
        <f t="shared" si="5"/>
      </c>
      <c r="G24" s="547"/>
      <c r="H24" s="546">
        <f t="shared" si="0"/>
      </c>
      <c r="I24" s="547"/>
      <c r="J24" s="546">
        <f t="shared" si="1"/>
      </c>
      <c r="K24" s="547"/>
      <c r="L24" s="546">
        <f t="shared" si="2"/>
      </c>
      <c r="M24" s="548"/>
      <c r="N24" s="546">
        <f t="shared" si="3"/>
      </c>
      <c r="O24" s="547"/>
      <c r="P24" s="546">
        <f t="shared" si="4"/>
      </c>
      <c r="Q24" s="547"/>
      <c r="R24" s="968"/>
      <c r="S24" s="552"/>
      <c r="T24" s="551"/>
      <c r="U24" s="552"/>
      <c r="V24" s="974"/>
    </row>
    <row r="25" spans="2:22" ht="29.25" customHeight="1">
      <c r="B25" s="532"/>
      <c r="C25" s="533"/>
      <c r="D25" s="553"/>
      <c r="E25" s="555" t="s">
        <v>411</v>
      </c>
      <c r="F25" s="546">
        <f t="shared" si="5"/>
      </c>
      <c r="G25" s="547"/>
      <c r="H25" s="546">
        <f t="shared" si="0"/>
      </c>
      <c r="I25" s="547"/>
      <c r="J25" s="546">
        <f t="shared" si="1"/>
      </c>
      <c r="K25" s="547"/>
      <c r="L25" s="546">
        <f t="shared" si="2"/>
      </c>
      <c r="M25" s="548"/>
      <c r="N25" s="546">
        <f t="shared" si="3"/>
      </c>
      <c r="O25" s="547"/>
      <c r="P25" s="546">
        <f t="shared" si="4"/>
      </c>
      <c r="Q25" s="547"/>
      <c r="R25" s="968"/>
      <c r="S25" s="550"/>
      <c r="T25" s="551"/>
      <c r="U25" s="550"/>
      <c r="V25" s="974"/>
    </row>
    <row r="26" spans="2:22" ht="29.25" customHeight="1">
      <c r="B26" s="532"/>
      <c r="C26" s="533"/>
      <c r="D26" s="553"/>
      <c r="E26" s="568" t="s">
        <v>412</v>
      </c>
      <c r="F26" s="546">
        <f t="shared" si="5"/>
      </c>
      <c r="G26" s="560"/>
      <c r="H26" s="546">
        <f t="shared" si="0"/>
      </c>
      <c r="I26" s="560"/>
      <c r="J26" s="546">
        <f t="shared" si="1"/>
      </c>
      <c r="K26" s="560"/>
      <c r="L26" s="546">
        <f t="shared" si="2"/>
      </c>
      <c r="M26" s="561"/>
      <c r="N26" s="546">
        <f t="shared" si="3"/>
      </c>
      <c r="O26" s="560"/>
      <c r="P26" s="546">
        <f t="shared" si="4"/>
      </c>
      <c r="Q26" s="560"/>
      <c r="R26" s="968"/>
      <c r="S26" s="550"/>
      <c r="T26" s="551"/>
      <c r="U26" s="550"/>
      <c r="V26" s="974"/>
    </row>
    <row r="27" spans="2:22" ht="29.25" customHeight="1" thickBot="1">
      <c r="B27" s="532"/>
      <c r="C27" s="533"/>
      <c r="D27" s="553"/>
      <c r="E27" s="568" t="s">
        <v>413</v>
      </c>
      <c r="F27" s="559">
        <f t="shared" si="5"/>
      </c>
      <c r="G27" s="560"/>
      <c r="H27" s="559">
        <f t="shared" si="0"/>
      </c>
      <c r="I27" s="560"/>
      <c r="J27" s="559">
        <f t="shared" si="1"/>
      </c>
      <c r="K27" s="560"/>
      <c r="L27" s="559">
        <f t="shared" si="2"/>
      </c>
      <c r="M27" s="561"/>
      <c r="N27" s="559">
        <f t="shared" si="3"/>
      </c>
      <c r="O27" s="560"/>
      <c r="P27" s="559">
        <f t="shared" si="4"/>
      </c>
      <c r="Q27" s="560"/>
      <c r="R27" s="968"/>
      <c r="S27" s="550"/>
      <c r="T27" s="551"/>
      <c r="U27" s="550"/>
      <c r="V27" s="974"/>
    </row>
    <row r="28" spans="2:22" ht="29.25" customHeight="1" thickBot="1">
      <c r="B28" s="532"/>
      <c r="C28" s="532"/>
      <c r="D28" s="953" t="s">
        <v>216</v>
      </c>
      <c r="E28" s="954"/>
      <c r="F28" s="536">
        <f t="shared" si="5"/>
      </c>
      <c r="G28" s="569">
        <f>+IF(G$9="","",+G19-G21)</f>
      </c>
      <c r="H28" s="536">
        <f t="shared" si="0"/>
      </c>
      <c r="I28" s="569">
        <f>+IF(I$9="","",+I19-I21)</f>
      </c>
      <c r="J28" s="536">
        <f t="shared" si="1"/>
      </c>
      <c r="K28" s="569">
        <f>+IF(K$9="","",+K19-K21)</f>
      </c>
      <c r="L28" s="536">
        <f t="shared" si="2"/>
      </c>
      <c r="M28" s="570">
        <f>+IF(M$9="","",+M19-M21)</f>
      </c>
      <c r="N28" s="536">
        <f t="shared" si="3"/>
      </c>
      <c r="O28" s="569">
        <f>+IF(O$9="","",+O19-O21)</f>
      </c>
      <c r="P28" s="536">
        <f t="shared" si="4"/>
      </c>
      <c r="Q28" s="569">
        <f>+IF(Q$9="","",+Q19-Q21)</f>
      </c>
      <c r="R28" s="969"/>
      <c r="S28" s="550"/>
      <c r="T28" s="551"/>
      <c r="U28" s="550"/>
      <c r="V28" s="974"/>
    </row>
    <row r="29" spans="2:22" ht="29.25" customHeight="1">
      <c r="B29" s="532"/>
      <c r="C29" s="533"/>
      <c r="D29" s="963" t="s">
        <v>421</v>
      </c>
      <c r="E29" s="952"/>
      <c r="F29" s="543">
        <f t="shared" si="5"/>
      </c>
      <c r="G29" s="544"/>
      <c r="H29" s="543">
        <f t="shared" si="0"/>
      </c>
      <c r="I29" s="544"/>
      <c r="J29" s="543">
        <f t="shared" si="1"/>
      </c>
      <c r="K29" s="544"/>
      <c r="L29" s="543">
        <f t="shared" si="2"/>
      </c>
      <c r="M29" s="545"/>
      <c r="N29" s="543">
        <f t="shared" si="3"/>
      </c>
      <c r="O29" s="544"/>
      <c r="P29" s="543">
        <f t="shared" si="4"/>
      </c>
      <c r="Q29" s="544"/>
      <c r="R29" s="968"/>
      <c r="S29" s="552"/>
      <c r="T29" s="551"/>
      <c r="U29" s="552"/>
      <c r="V29" s="974"/>
    </row>
    <row r="30" spans="2:22" ht="29.25" customHeight="1" thickBot="1">
      <c r="B30" s="532"/>
      <c r="C30" s="533"/>
      <c r="D30" s="959" t="s">
        <v>420</v>
      </c>
      <c r="E30" s="960"/>
      <c r="F30" s="559">
        <f t="shared" si="5"/>
      </c>
      <c r="G30" s="560"/>
      <c r="H30" s="559">
        <f t="shared" si="0"/>
      </c>
      <c r="I30" s="560"/>
      <c r="J30" s="559">
        <f t="shared" si="1"/>
      </c>
      <c r="K30" s="560"/>
      <c r="L30" s="559">
        <f t="shared" si="2"/>
      </c>
      <c r="M30" s="561"/>
      <c r="N30" s="559">
        <f t="shared" si="3"/>
      </c>
      <c r="O30" s="560"/>
      <c r="P30" s="559">
        <f t="shared" si="4"/>
      </c>
      <c r="Q30" s="560"/>
      <c r="R30" s="968"/>
      <c r="S30" s="552"/>
      <c r="T30" s="551"/>
      <c r="U30" s="552"/>
      <c r="V30" s="974"/>
    </row>
    <row r="31" spans="2:22" ht="29.25" customHeight="1">
      <c r="B31" s="532"/>
      <c r="C31" s="532"/>
      <c r="D31" s="947" t="s">
        <v>217</v>
      </c>
      <c r="E31" s="948"/>
      <c r="F31" s="562">
        <f t="shared" si="5"/>
      </c>
      <c r="G31" s="563">
        <f>+IF(G$9="","",+G28+G29-G30)</f>
      </c>
      <c r="H31" s="562">
        <f t="shared" si="0"/>
      </c>
      <c r="I31" s="563">
        <f>+IF(I$9="","",+I28+I29-I30)</f>
      </c>
      <c r="J31" s="562">
        <f t="shared" si="1"/>
      </c>
      <c r="K31" s="563">
        <f>+IF(K$9="","",+K28+K29-K30)</f>
      </c>
      <c r="L31" s="562">
        <f t="shared" si="2"/>
      </c>
      <c r="M31" s="564">
        <f>+IF(M$9="","",+M28+M29-M30)</f>
      </c>
      <c r="N31" s="562">
        <f t="shared" si="3"/>
      </c>
      <c r="O31" s="563">
        <f>+IF(O$9="","",+O28+O29-O30)</f>
      </c>
      <c r="P31" s="562">
        <f t="shared" si="4"/>
      </c>
      <c r="Q31" s="563">
        <f>+IF(Q$9="","",+Q28+Q29-Q30)</f>
      </c>
      <c r="R31" s="969"/>
      <c r="S31" s="550"/>
      <c r="T31" s="551"/>
      <c r="U31" s="550"/>
      <c r="V31" s="974"/>
    </row>
    <row r="32" spans="2:22" ht="29.25" customHeight="1" thickBot="1">
      <c r="B32" s="532"/>
      <c r="C32" s="532"/>
      <c r="D32" s="949" t="s">
        <v>218</v>
      </c>
      <c r="E32" s="950"/>
      <c r="F32" s="565">
        <f t="shared" si="5"/>
      </c>
      <c r="G32" s="566">
        <f>+IF(G$9="","",+G31+G15+G24)</f>
      </c>
      <c r="H32" s="565">
        <f t="shared" si="0"/>
      </c>
      <c r="I32" s="566">
        <f>+IF(I$9="","",+I31+I15+I24)</f>
      </c>
      <c r="J32" s="565">
        <f t="shared" si="1"/>
      </c>
      <c r="K32" s="566">
        <f>+IF(K$9="","",+K31+K15+K24)</f>
      </c>
      <c r="L32" s="565">
        <f t="shared" si="2"/>
      </c>
      <c r="M32" s="567">
        <f>+IF(M$9="","",+M31+M15+M24)</f>
      </c>
      <c r="N32" s="565">
        <f t="shared" si="3"/>
      </c>
      <c r="O32" s="566">
        <f>+IF(O$9="","",+O31+O15+O24)</f>
      </c>
      <c r="P32" s="565">
        <f t="shared" si="4"/>
      </c>
      <c r="Q32" s="566">
        <f>+IF(Q$9="","",+Q31+Q15+Q24)</f>
      </c>
      <c r="R32" s="969"/>
      <c r="S32" s="552"/>
      <c r="T32" s="551"/>
      <c r="U32" s="552"/>
      <c r="V32" s="974"/>
    </row>
    <row r="33" spans="2:22" ht="29.25" customHeight="1">
      <c r="B33" s="532"/>
      <c r="C33" s="533"/>
      <c r="D33" s="541"/>
      <c r="E33" s="542" t="s">
        <v>414</v>
      </c>
      <c r="F33" s="543">
        <f t="shared" si="5"/>
      </c>
      <c r="G33" s="544"/>
      <c r="H33" s="543">
        <f t="shared" si="0"/>
      </c>
      <c r="I33" s="544"/>
      <c r="J33" s="543">
        <f t="shared" si="1"/>
      </c>
      <c r="K33" s="544"/>
      <c r="L33" s="543">
        <f t="shared" si="2"/>
      </c>
      <c r="M33" s="545"/>
      <c r="N33" s="543">
        <f t="shared" si="3"/>
      </c>
      <c r="O33" s="544"/>
      <c r="P33" s="543">
        <f t="shared" si="4"/>
      </c>
      <c r="Q33" s="544"/>
      <c r="R33" s="968"/>
      <c r="S33" s="552"/>
      <c r="T33" s="551"/>
      <c r="U33" s="552"/>
      <c r="V33" s="974"/>
    </row>
    <row r="34" spans="2:22" ht="29.25" customHeight="1" thickBot="1">
      <c r="B34" s="532"/>
      <c r="C34" s="533"/>
      <c r="D34" s="959" t="s">
        <v>415</v>
      </c>
      <c r="E34" s="960"/>
      <c r="F34" s="559">
        <f t="shared" si="5"/>
      </c>
      <c r="G34" s="560"/>
      <c r="H34" s="559">
        <f t="shared" si="0"/>
      </c>
      <c r="I34" s="560"/>
      <c r="J34" s="559">
        <f t="shared" si="1"/>
      </c>
      <c r="K34" s="560"/>
      <c r="L34" s="559">
        <f t="shared" si="2"/>
      </c>
      <c r="M34" s="561"/>
      <c r="N34" s="559">
        <f t="shared" si="3"/>
      </c>
      <c r="O34" s="560"/>
      <c r="P34" s="559">
        <f t="shared" si="4"/>
      </c>
      <c r="Q34" s="560"/>
      <c r="R34" s="968"/>
      <c r="S34" s="552"/>
      <c r="T34" s="551"/>
      <c r="U34" s="552"/>
      <c r="V34" s="974"/>
    </row>
    <row r="35" spans="2:22" ht="29.25" customHeight="1" thickBot="1">
      <c r="B35" s="532"/>
      <c r="C35" s="532"/>
      <c r="D35" s="953" t="s">
        <v>416</v>
      </c>
      <c r="E35" s="954"/>
      <c r="F35" s="536">
        <f t="shared" si="5"/>
      </c>
      <c r="G35" s="569">
        <f>+IF(G$9="","",+G31+G33-G34)</f>
      </c>
      <c r="H35" s="536">
        <f t="shared" si="0"/>
      </c>
      <c r="I35" s="569">
        <f>+IF(I$9="","",+I31+I33-I34)</f>
      </c>
      <c r="J35" s="536">
        <f t="shared" si="1"/>
      </c>
      <c r="K35" s="569">
        <f>+IF(K$9="","",+K31+K33-K34)</f>
      </c>
      <c r="L35" s="536">
        <f t="shared" si="2"/>
      </c>
      <c r="M35" s="570">
        <f>+IF(M$9="","",+M31+M33-M34)</f>
      </c>
      <c r="N35" s="536">
        <f t="shared" si="3"/>
      </c>
      <c r="O35" s="569">
        <f>+IF(O$9="","",+O31+O33-O34)</f>
      </c>
      <c r="P35" s="536">
        <f t="shared" si="4"/>
      </c>
      <c r="Q35" s="569">
        <f>+IF(Q$9="","",+Q31+Q33-Q34)</f>
      </c>
      <c r="R35" s="969"/>
      <c r="S35" s="552"/>
      <c r="T35" s="551"/>
      <c r="U35" s="552"/>
      <c r="V35" s="974"/>
    </row>
    <row r="36" spans="2:22" ht="29.25" customHeight="1">
      <c r="B36" s="532"/>
      <c r="C36" s="533"/>
      <c r="D36" s="961" t="s">
        <v>417</v>
      </c>
      <c r="E36" s="962"/>
      <c r="F36" s="543">
        <f t="shared" si="5"/>
      </c>
      <c r="G36" s="571">
        <f>+IF(G$9="","",+G15+G24)</f>
      </c>
      <c r="H36" s="543">
        <f t="shared" si="0"/>
      </c>
      <c r="I36" s="571">
        <f>+IF(I$9="","",+I15+I24)</f>
      </c>
      <c r="J36" s="543">
        <f t="shared" si="1"/>
      </c>
      <c r="K36" s="571">
        <f>+IF(K$9="","",+K15+K24)</f>
      </c>
      <c r="L36" s="543">
        <f t="shared" si="2"/>
      </c>
      <c r="M36" s="572">
        <f>+IF(M$9="","",+M15+M24)</f>
      </c>
      <c r="N36" s="543">
        <f t="shared" si="3"/>
      </c>
      <c r="O36" s="571">
        <f>+IF(O$9="","",+O15+O24)</f>
      </c>
      <c r="P36" s="543">
        <f t="shared" si="4"/>
      </c>
      <c r="Q36" s="571">
        <f>+IF(Q$9="","",+Q15+Q24)</f>
      </c>
      <c r="R36" s="968"/>
      <c r="S36" s="552"/>
      <c r="T36" s="551"/>
      <c r="U36" s="552"/>
      <c r="V36" s="974"/>
    </row>
    <row r="37" spans="2:22" ht="29.25" customHeight="1">
      <c r="B37" s="532"/>
      <c r="C37" s="533"/>
      <c r="D37" s="945" t="s">
        <v>130</v>
      </c>
      <c r="E37" s="946"/>
      <c r="F37" s="942"/>
      <c r="G37" s="943"/>
      <c r="H37" s="942"/>
      <c r="I37" s="943"/>
      <c r="J37" s="942"/>
      <c r="K37" s="943"/>
      <c r="L37" s="942"/>
      <c r="M37" s="943"/>
      <c r="N37" s="942"/>
      <c r="O37" s="943"/>
      <c r="P37" s="942"/>
      <c r="Q37" s="943"/>
      <c r="R37" s="968"/>
      <c r="S37" s="552"/>
      <c r="T37" s="551"/>
      <c r="U37" s="552"/>
      <c r="V37" s="974"/>
    </row>
    <row r="38" spans="2:22" ht="29.25" customHeight="1">
      <c r="B38" s="532"/>
      <c r="C38" s="533"/>
      <c r="D38" s="945" t="s">
        <v>131</v>
      </c>
      <c r="E38" s="946"/>
      <c r="F38" s="942"/>
      <c r="G38" s="943"/>
      <c r="H38" s="942"/>
      <c r="I38" s="943"/>
      <c r="J38" s="942"/>
      <c r="K38" s="943"/>
      <c r="L38" s="942"/>
      <c r="M38" s="943"/>
      <c r="N38" s="942"/>
      <c r="O38" s="943"/>
      <c r="P38" s="942"/>
      <c r="Q38" s="943"/>
      <c r="R38" s="968"/>
      <c r="S38" s="552"/>
      <c r="T38" s="551"/>
      <c r="U38" s="552"/>
      <c r="V38" s="974"/>
    </row>
    <row r="39" spans="2:22" ht="29.25" customHeight="1">
      <c r="B39" s="532"/>
      <c r="C39" s="533"/>
      <c r="D39" s="945" t="s">
        <v>227</v>
      </c>
      <c r="E39" s="946"/>
      <c r="F39" s="940">
        <f>+IF(G$9="","",+(F37+F38)/G32)</f>
      </c>
      <c r="G39" s="941"/>
      <c r="H39" s="940">
        <f>+IF(I$9="","",+(H37+H38)/I32)</f>
      </c>
      <c r="I39" s="941"/>
      <c r="J39" s="940">
        <f>+IF(K$9="","",+(J37+J38)/K32)</f>
      </c>
      <c r="K39" s="941"/>
      <c r="L39" s="938">
        <f>+IF(M$9="","",+(L37+L38)/M32)</f>
      </c>
      <c r="M39" s="939"/>
      <c r="N39" s="940">
        <f>+IF(O$9="","",+(N37+N38)/O32)</f>
      </c>
      <c r="O39" s="941"/>
      <c r="P39" s="940">
        <f>+IF(Q$9="","",+(P37+P38)/Q32)</f>
      </c>
      <c r="Q39" s="941"/>
      <c r="R39" s="968"/>
      <c r="S39" s="550"/>
      <c r="T39" s="551"/>
      <c r="U39" s="550"/>
      <c r="V39" s="974"/>
    </row>
    <row r="40" spans="2:22" ht="29.25" customHeight="1">
      <c r="B40" s="573"/>
      <c r="C40" s="573"/>
      <c r="D40" s="945" t="s">
        <v>225</v>
      </c>
      <c r="E40" s="946"/>
      <c r="F40" s="955"/>
      <c r="G40" s="956"/>
      <c r="H40" s="955"/>
      <c r="I40" s="956"/>
      <c r="J40" s="955"/>
      <c r="K40" s="956"/>
      <c r="L40" s="955"/>
      <c r="M40" s="956"/>
      <c r="N40" s="955"/>
      <c r="O40" s="956"/>
      <c r="P40" s="955"/>
      <c r="Q40" s="956"/>
      <c r="R40" s="970"/>
      <c r="S40" s="552"/>
      <c r="T40" s="551"/>
      <c r="U40" s="552"/>
      <c r="V40" s="974"/>
    </row>
    <row r="41" spans="2:21" ht="24" customHeight="1">
      <c r="B41" s="957"/>
      <c r="C41" s="957"/>
      <c r="D41" s="957"/>
      <c r="E41" s="957"/>
      <c r="F41" s="958"/>
      <c r="G41" s="958"/>
      <c r="H41" s="958"/>
      <c r="I41" s="958"/>
      <c r="J41" s="575"/>
      <c r="K41" s="575"/>
      <c r="L41" s="575"/>
      <c r="M41" s="575"/>
      <c r="N41" s="575"/>
      <c r="O41" s="575"/>
      <c r="P41" s="575"/>
      <c r="Q41" s="575"/>
      <c r="R41" s="958"/>
      <c r="S41" s="958"/>
      <c r="T41" s="958"/>
      <c r="U41" s="958"/>
    </row>
    <row r="42" spans="2:21" ht="19.5" customHeight="1">
      <c r="B42" s="576" t="s">
        <v>418</v>
      </c>
      <c r="C42" s="574"/>
      <c r="D42" s="574"/>
      <c r="E42" s="574"/>
      <c r="F42" s="577"/>
      <c r="G42" s="578"/>
      <c r="H42" s="577"/>
      <c r="I42" s="578"/>
      <c r="J42" s="577"/>
      <c r="K42" s="578"/>
      <c r="L42" s="577"/>
      <c r="M42" s="578"/>
      <c r="N42" s="577"/>
      <c r="O42" s="578"/>
      <c r="P42" s="577"/>
      <c r="Q42" s="578"/>
      <c r="R42" s="577"/>
      <c r="S42" s="577"/>
      <c r="T42" s="577"/>
      <c r="U42" s="577"/>
    </row>
    <row r="43" spans="1:17" ht="19.5" customHeight="1">
      <c r="A43" s="579"/>
      <c r="C43" s="579"/>
      <c r="D43" s="579"/>
      <c r="E43" s="579"/>
      <c r="F43" s="579"/>
      <c r="G43" s="580"/>
      <c r="H43" s="579"/>
      <c r="I43" s="580"/>
      <c r="J43" s="579"/>
      <c r="K43" s="580"/>
      <c r="L43" s="579"/>
      <c r="M43" s="580"/>
      <c r="N43" s="579"/>
      <c r="O43" s="580"/>
      <c r="P43" s="579"/>
      <c r="Q43" s="580"/>
    </row>
    <row r="44" spans="18:21" ht="43.5" customHeight="1">
      <c r="R44" s="581"/>
      <c r="S44" s="581"/>
      <c r="T44" s="581"/>
      <c r="U44" s="581"/>
    </row>
    <row r="45" ht="43.5" customHeight="1"/>
    <row r="46" ht="43.5" customHeight="1"/>
    <row r="47" ht="43.5" customHeight="1"/>
    <row r="48" ht="43.5" customHeight="1"/>
  </sheetData>
  <sheetProtection formatCells="0" formatColumns="0" formatRows="0" insertColumns="0" insertRows="0" deleteColumns="0" deleteRows="0"/>
  <mergeCells count="61">
    <mergeCell ref="N7:O7"/>
    <mergeCell ref="P7:Q7"/>
    <mergeCell ref="D13:E13"/>
    <mergeCell ref="D14:E14"/>
    <mergeCell ref="F7:G7"/>
    <mergeCell ref="H7:I7"/>
    <mergeCell ref="J7:K7"/>
    <mergeCell ref="L7:M7"/>
    <mergeCell ref="D29:E29"/>
    <mergeCell ref="D30:E30"/>
    <mergeCell ref="R7:R8"/>
    <mergeCell ref="V8:V9"/>
    <mergeCell ref="D9:E9"/>
    <mergeCell ref="R9:R40"/>
    <mergeCell ref="D10:E10"/>
    <mergeCell ref="D11:E11"/>
    <mergeCell ref="V11:V40"/>
    <mergeCell ref="D12:E12"/>
    <mergeCell ref="T41:U41"/>
    <mergeCell ref="N40:O40"/>
    <mergeCell ref="P40:Q40"/>
    <mergeCell ref="D31:E31"/>
    <mergeCell ref="D32:E32"/>
    <mergeCell ref="D34:E34"/>
    <mergeCell ref="D35:E35"/>
    <mergeCell ref="D36:E36"/>
    <mergeCell ref="D39:E39"/>
    <mergeCell ref="L40:M40"/>
    <mergeCell ref="D40:E40"/>
    <mergeCell ref="B41:E41"/>
    <mergeCell ref="F41:G41"/>
    <mergeCell ref="H41:I41"/>
    <mergeCell ref="R41:S41"/>
    <mergeCell ref="F40:G40"/>
    <mergeCell ref="F39:G39"/>
    <mergeCell ref="H40:I40"/>
    <mergeCell ref="J40:K40"/>
    <mergeCell ref="H38:I38"/>
    <mergeCell ref="J38:K38"/>
    <mergeCell ref="H39:I39"/>
    <mergeCell ref="J39:K39"/>
    <mergeCell ref="P38:Q38"/>
    <mergeCell ref="B5:S5"/>
    <mergeCell ref="D37:E37"/>
    <mergeCell ref="D38:E38"/>
    <mergeCell ref="D19:E19"/>
    <mergeCell ref="D20:E20"/>
    <mergeCell ref="F37:G37"/>
    <mergeCell ref="F38:G38"/>
    <mergeCell ref="D21:E21"/>
    <mergeCell ref="D28:E28"/>
    <mergeCell ref="L39:M39"/>
    <mergeCell ref="N39:O39"/>
    <mergeCell ref="P39:Q39"/>
    <mergeCell ref="H37:I37"/>
    <mergeCell ref="J37:K37"/>
    <mergeCell ref="L37:M37"/>
    <mergeCell ref="N37:O37"/>
    <mergeCell ref="P37:Q37"/>
    <mergeCell ref="L38:M38"/>
    <mergeCell ref="N38:O38"/>
  </mergeCells>
  <printOptions horizontalCentered="1"/>
  <pageMargins left="0.1968503937007874" right="0.31496062992125984" top="0.1968503937007874" bottom="0.1968503937007874" header="0.31496062992125984" footer="0.31496062992125984"/>
  <pageSetup horizontalDpi="600" verticalDpi="600" orientation="landscape" paperSize="9" scale="44" r:id="rId3"/>
  <colBreaks count="1" manualBreakCount="1">
    <brk id="22" min="3" max="44" man="1"/>
  </colBreaks>
  <drawing r:id="rId1"/>
  <legacyDrawingHF r:id="rId2"/>
</worksheet>
</file>

<file path=xl/worksheets/sheet2.xml><?xml version="1.0" encoding="utf-8"?>
<worksheet xmlns="http://schemas.openxmlformats.org/spreadsheetml/2006/main" xmlns:r="http://schemas.openxmlformats.org/officeDocument/2006/relationships">
  <dimension ref="A1:AS44"/>
  <sheetViews>
    <sheetView view="pageBreakPreview" zoomScaleSheetLayoutView="100" zoomScalePageLayoutView="0" workbookViewId="0" topLeftCell="A1">
      <selection activeCell="AA16" sqref="AA16"/>
    </sheetView>
  </sheetViews>
  <sheetFormatPr defaultColWidth="2.140625" defaultRowHeight="11.25" customHeight="1"/>
  <cols>
    <col min="1" max="3" width="2.140625" style="0" customWidth="1"/>
    <col min="4" max="4" width="2.7109375" style="0" bestFit="1" customWidth="1"/>
  </cols>
  <sheetData>
    <row r="1" ht="11.25" customHeight="1">
      <c r="A1" s="194"/>
    </row>
    <row r="8" ht="12"/>
    <row r="11" spans="1:45" ht="39">
      <c r="A11" s="619" t="s">
        <v>196</v>
      </c>
      <c r="B11" s="619"/>
      <c r="C11" s="619"/>
      <c r="D11" s="619"/>
      <c r="E11" s="619"/>
      <c r="F11" s="619"/>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19"/>
      <c r="AR11" s="619"/>
      <c r="AS11" s="619"/>
    </row>
    <row r="12" spans="1:45" ht="11.25" customHeight="1">
      <c r="A12" s="977" t="s">
        <v>497</v>
      </c>
      <c r="B12" s="977"/>
      <c r="C12" s="977"/>
      <c r="D12" s="977"/>
      <c r="E12" s="977"/>
      <c r="F12" s="977"/>
      <c r="G12" s="977"/>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7"/>
      <c r="AK12" s="977"/>
      <c r="AL12" s="977"/>
      <c r="AM12" s="977"/>
      <c r="AN12" s="977"/>
      <c r="AO12" s="977"/>
      <c r="AP12" s="977"/>
      <c r="AQ12" s="977"/>
      <c r="AR12" s="977"/>
      <c r="AS12" s="977"/>
    </row>
    <row r="13" spans="1:45" ht="11.25" customHeight="1">
      <c r="A13" s="977"/>
      <c r="B13" s="977"/>
      <c r="C13" s="977"/>
      <c r="D13" s="977"/>
      <c r="E13" s="977"/>
      <c r="F13" s="977"/>
      <c r="G13" s="977"/>
      <c r="H13" s="977"/>
      <c r="I13" s="977"/>
      <c r="J13" s="977"/>
      <c r="K13" s="977"/>
      <c r="L13" s="977"/>
      <c r="M13" s="977"/>
      <c r="N13" s="977"/>
      <c r="O13" s="977"/>
      <c r="P13" s="977"/>
      <c r="Q13" s="977"/>
      <c r="R13" s="977"/>
      <c r="S13" s="977"/>
      <c r="T13" s="977"/>
      <c r="U13" s="977"/>
      <c r="V13" s="977"/>
      <c r="W13" s="977"/>
      <c r="X13" s="977"/>
      <c r="Y13" s="977"/>
      <c r="Z13" s="977"/>
      <c r="AA13" s="977"/>
      <c r="AB13" s="977"/>
      <c r="AC13" s="977"/>
      <c r="AD13" s="977"/>
      <c r="AE13" s="977"/>
      <c r="AF13" s="977"/>
      <c r="AG13" s="977"/>
      <c r="AH13" s="977"/>
      <c r="AI13" s="977"/>
      <c r="AJ13" s="977"/>
      <c r="AK13" s="977"/>
      <c r="AL13" s="977"/>
      <c r="AM13" s="977"/>
      <c r="AN13" s="977"/>
      <c r="AO13" s="977"/>
      <c r="AP13" s="977"/>
      <c r="AQ13" s="977"/>
      <c r="AR13" s="977"/>
      <c r="AS13" s="977"/>
    </row>
    <row r="15" ht="12"/>
    <row r="17" ht="11.25" customHeight="1">
      <c r="M17" s="59"/>
    </row>
    <row r="19" ht="18.75">
      <c r="R19" s="54"/>
    </row>
    <row r="20" ht="12">
      <c r="O20" s="56"/>
    </row>
    <row r="21" spans="4:15" ht="24.75" customHeight="1">
      <c r="D21" s="465" t="s">
        <v>355</v>
      </c>
      <c r="O21" s="56"/>
    </row>
    <row r="22" spans="4:10" ht="24.75" customHeight="1">
      <c r="D22" s="334" t="s">
        <v>234</v>
      </c>
      <c r="J22" s="56"/>
    </row>
    <row r="23" spans="4:10" ht="24.75" customHeight="1">
      <c r="D23" s="334" t="s">
        <v>229</v>
      </c>
      <c r="J23" s="55"/>
    </row>
    <row r="24" spans="4:10" ht="24.75" customHeight="1">
      <c r="D24" s="334" t="s">
        <v>230</v>
      </c>
      <c r="J24" s="56"/>
    </row>
    <row r="25" spans="4:10" ht="24.75" customHeight="1">
      <c r="D25" s="334" t="s">
        <v>231</v>
      </c>
      <c r="J25" s="57"/>
    </row>
    <row r="26" ht="24.75" customHeight="1">
      <c r="D26" s="334" t="s">
        <v>193</v>
      </c>
    </row>
    <row r="27" ht="24.75" customHeight="1">
      <c r="D27" s="334" t="s">
        <v>232</v>
      </c>
    </row>
    <row r="34" spans="17:30" ht="14.25">
      <c r="Q34" s="58" t="s">
        <v>184</v>
      </c>
      <c r="R34" s="58"/>
      <c r="S34" s="58"/>
      <c r="T34" s="623">
        <v>4</v>
      </c>
      <c r="U34" s="623"/>
      <c r="V34" s="58" t="s">
        <v>53</v>
      </c>
      <c r="W34" s="58"/>
      <c r="X34" s="623" t="s">
        <v>436</v>
      </c>
      <c r="Y34" s="623"/>
      <c r="Z34" s="58" t="s">
        <v>54</v>
      </c>
      <c r="AA34" s="58"/>
      <c r="AB34" s="623" t="s">
        <v>436</v>
      </c>
      <c r="AC34" s="623"/>
      <c r="AD34" s="58" t="s">
        <v>58</v>
      </c>
    </row>
    <row r="35" ht="16.5" customHeight="1">
      <c r="Q35" s="58"/>
    </row>
    <row r="36" spans="17:40" ht="18.75" customHeight="1">
      <c r="Q36" s="58" t="s">
        <v>55</v>
      </c>
      <c r="T36" s="621" t="s">
        <v>439</v>
      </c>
      <c r="U36" s="621"/>
      <c r="V36" s="621"/>
      <c r="W36" s="621"/>
      <c r="X36" s="621"/>
      <c r="Y36" s="621"/>
      <c r="Z36" s="621"/>
      <c r="AA36" s="621"/>
      <c r="AB36" s="621"/>
      <c r="AC36" s="621"/>
      <c r="AD36" s="621"/>
      <c r="AE36" s="621"/>
      <c r="AF36" s="621"/>
      <c r="AG36" s="621"/>
      <c r="AH36" s="621"/>
      <c r="AI36" s="621"/>
      <c r="AJ36" s="621"/>
      <c r="AK36" s="621"/>
      <c r="AL36" s="621"/>
      <c r="AM36" s="621"/>
      <c r="AN36" s="621"/>
    </row>
    <row r="37" spans="17:40" ht="18.75" customHeight="1">
      <c r="Q37" s="58"/>
      <c r="T37" s="621"/>
      <c r="U37" s="621"/>
      <c r="V37" s="621"/>
      <c r="W37" s="621"/>
      <c r="X37" s="621"/>
      <c r="Y37" s="621"/>
      <c r="Z37" s="621"/>
      <c r="AA37" s="621"/>
      <c r="AB37" s="621"/>
      <c r="AC37" s="621"/>
      <c r="AD37" s="621"/>
      <c r="AE37" s="621"/>
      <c r="AF37" s="621"/>
      <c r="AG37" s="621"/>
      <c r="AH37" s="621"/>
      <c r="AI37" s="621"/>
      <c r="AJ37" s="621"/>
      <c r="AK37" s="621"/>
      <c r="AL37" s="621"/>
      <c r="AM37" s="621"/>
      <c r="AN37" s="621"/>
    </row>
    <row r="38" spans="17:40" ht="18.75" customHeight="1">
      <c r="Q38" s="58"/>
      <c r="T38" s="621"/>
      <c r="U38" s="621"/>
      <c r="V38" s="621"/>
      <c r="W38" s="621"/>
      <c r="X38" s="621"/>
      <c r="Y38" s="621"/>
      <c r="Z38" s="621"/>
      <c r="AA38" s="621"/>
      <c r="AB38" s="621"/>
      <c r="AC38" s="621"/>
      <c r="AD38" s="621"/>
      <c r="AE38" s="621"/>
      <c r="AF38" s="621"/>
      <c r="AG38" s="621"/>
      <c r="AH38" s="621"/>
      <c r="AI38" s="621"/>
      <c r="AJ38" s="621"/>
      <c r="AK38" s="621"/>
      <c r="AL38" s="621"/>
      <c r="AM38" s="621"/>
      <c r="AN38" s="621"/>
    </row>
    <row r="39" spans="17:44" ht="18.75" customHeight="1">
      <c r="Q39" s="58" t="s">
        <v>56</v>
      </c>
      <c r="T39" s="621" t="s">
        <v>437</v>
      </c>
      <c r="U39" s="621"/>
      <c r="V39" s="621"/>
      <c r="W39" s="621"/>
      <c r="X39" s="621"/>
      <c r="Y39" s="621"/>
      <c r="Z39" s="621"/>
      <c r="AA39" s="621"/>
      <c r="AB39" s="621"/>
      <c r="AC39" s="621"/>
      <c r="AD39" s="621"/>
      <c r="AE39" s="621"/>
      <c r="AF39" s="621"/>
      <c r="AG39" s="621"/>
      <c r="AH39" s="621"/>
      <c r="AI39" s="621"/>
      <c r="AJ39" s="621"/>
      <c r="AK39" s="621"/>
      <c r="AL39" s="621"/>
      <c r="AM39" s="621"/>
      <c r="AN39" s="621"/>
      <c r="AO39" s="620"/>
      <c r="AP39" s="620"/>
      <c r="AQ39" s="620"/>
      <c r="AR39" s="620"/>
    </row>
    <row r="40" spans="17:44" ht="18.75" customHeight="1">
      <c r="Q40" s="58"/>
      <c r="T40" s="621"/>
      <c r="U40" s="621"/>
      <c r="V40" s="621"/>
      <c r="W40" s="621"/>
      <c r="X40" s="621"/>
      <c r="Y40" s="621"/>
      <c r="Z40" s="621"/>
      <c r="AA40" s="621"/>
      <c r="AB40" s="621"/>
      <c r="AC40" s="621"/>
      <c r="AD40" s="621"/>
      <c r="AE40" s="621"/>
      <c r="AF40" s="621"/>
      <c r="AG40" s="621"/>
      <c r="AH40" s="621"/>
      <c r="AI40" s="621"/>
      <c r="AJ40" s="621"/>
      <c r="AK40" s="621"/>
      <c r="AL40" s="621"/>
      <c r="AM40" s="621"/>
      <c r="AN40" s="621"/>
      <c r="AO40" s="620"/>
      <c r="AP40" s="620"/>
      <c r="AQ40" s="620"/>
      <c r="AR40" s="620"/>
    </row>
    <row r="41" spans="17:44" ht="18.75" customHeight="1">
      <c r="Q41" s="58"/>
      <c r="T41" s="621"/>
      <c r="U41" s="621"/>
      <c r="V41" s="621"/>
      <c r="W41" s="621"/>
      <c r="X41" s="621"/>
      <c r="Y41" s="621"/>
      <c r="Z41" s="621"/>
      <c r="AA41" s="621"/>
      <c r="AB41" s="621"/>
      <c r="AC41" s="621"/>
      <c r="AD41" s="621"/>
      <c r="AE41" s="621"/>
      <c r="AF41" s="621"/>
      <c r="AG41" s="621"/>
      <c r="AH41" s="621"/>
      <c r="AI41" s="621"/>
      <c r="AJ41" s="621"/>
      <c r="AK41" s="621"/>
      <c r="AL41" s="621"/>
      <c r="AM41" s="621"/>
      <c r="AN41" s="621"/>
      <c r="AO41" s="620"/>
      <c r="AP41" s="620"/>
      <c r="AQ41" s="620"/>
      <c r="AR41" s="620"/>
    </row>
    <row r="42" spans="17:44" ht="18.75" customHeight="1">
      <c r="Q42" s="58" t="s">
        <v>57</v>
      </c>
      <c r="Y42" s="622" t="s">
        <v>438</v>
      </c>
      <c r="Z42" s="622"/>
      <c r="AA42" s="622"/>
      <c r="AB42" s="622"/>
      <c r="AC42" s="622"/>
      <c r="AD42" s="622"/>
      <c r="AE42" s="622"/>
      <c r="AF42" s="622"/>
      <c r="AG42" s="622"/>
      <c r="AH42" s="622"/>
      <c r="AI42" s="622"/>
      <c r="AJ42" s="622"/>
      <c r="AK42" s="622"/>
      <c r="AL42" s="622"/>
      <c r="AM42" s="622"/>
      <c r="AN42" s="622"/>
      <c r="AO42" s="620"/>
      <c r="AP42" s="620"/>
      <c r="AQ42" s="620"/>
      <c r="AR42" s="620"/>
    </row>
    <row r="43" spans="25:40" ht="11.25" customHeight="1">
      <c r="Y43" s="622"/>
      <c r="Z43" s="622"/>
      <c r="AA43" s="622"/>
      <c r="AB43" s="622"/>
      <c r="AC43" s="622"/>
      <c r="AD43" s="622"/>
      <c r="AE43" s="622"/>
      <c r="AF43" s="622"/>
      <c r="AG43" s="622"/>
      <c r="AH43" s="622"/>
      <c r="AI43" s="622"/>
      <c r="AJ43" s="622"/>
      <c r="AK43" s="622"/>
      <c r="AL43" s="622"/>
      <c r="AM43" s="622"/>
      <c r="AN43" s="622"/>
    </row>
    <row r="44" spans="25:40" ht="11.25" customHeight="1">
      <c r="Y44" s="622"/>
      <c r="Z44" s="622"/>
      <c r="AA44" s="622"/>
      <c r="AB44" s="622"/>
      <c r="AC44" s="622"/>
      <c r="AD44" s="622"/>
      <c r="AE44" s="622"/>
      <c r="AF44" s="622"/>
      <c r="AG44" s="622"/>
      <c r="AH44" s="622"/>
      <c r="AI44" s="622"/>
      <c r="AJ44" s="622"/>
      <c r="AK44" s="622"/>
      <c r="AL44" s="622"/>
      <c r="AM44" s="622"/>
      <c r="AN44" s="622"/>
    </row>
  </sheetData>
  <sheetProtection/>
  <mergeCells count="9">
    <mergeCell ref="A11:AS11"/>
    <mergeCell ref="AO39:AR42"/>
    <mergeCell ref="T36:AN38"/>
    <mergeCell ref="T39:AN41"/>
    <mergeCell ref="Y42:AN44"/>
    <mergeCell ref="T34:U34"/>
    <mergeCell ref="X34:Y34"/>
    <mergeCell ref="AB34:AC34"/>
    <mergeCell ref="A12:AS13"/>
  </mergeCells>
  <printOptions/>
  <pageMargins left="0.7086614173228347" right="0.7086614173228347" top="0.7480314960629921" bottom="0.7480314960629921" header="0.31496062992125984" footer="0.31496062992125984"/>
  <pageSetup horizontalDpi="600" verticalDpi="600" orientation="portrait" paperSize="9" r:id="rId3"/>
  <drawing r:id="rId1"/>
  <legacyDrawingHF r:id="rId2"/>
</worksheet>
</file>

<file path=xl/worksheets/sheet3.xml><?xml version="1.0" encoding="utf-8"?>
<worksheet xmlns="http://schemas.openxmlformats.org/spreadsheetml/2006/main" xmlns:r="http://schemas.openxmlformats.org/officeDocument/2006/relationships">
  <dimension ref="A1:J55"/>
  <sheetViews>
    <sheetView view="pageLayout" workbookViewId="0" topLeftCell="A1">
      <selection activeCell="B19" sqref="B19:H21"/>
    </sheetView>
  </sheetViews>
  <sheetFormatPr defaultColWidth="22.28125" defaultRowHeight="12"/>
  <cols>
    <col min="1" max="1" width="22.28125" style="435" customWidth="1"/>
    <col min="2" max="2" width="1.7109375" style="435" customWidth="1"/>
    <col min="3" max="5" width="15.28125" style="435" customWidth="1"/>
    <col min="6" max="6" width="13.28125" style="435" customWidth="1"/>
    <col min="7" max="7" width="1.7109375" style="435" customWidth="1"/>
    <col min="8" max="10" width="15.28125" style="435" customWidth="1"/>
    <col min="11" max="16384" width="22.28125" style="435" customWidth="1"/>
  </cols>
  <sheetData>
    <row r="1" spans="1:10" ht="11.25" customHeight="1">
      <c r="A1" s="661" t="s">
        <v>355</v>
      </c>
      <c r="B1" s="662"/>
      <c r="C1" s="663"/>
      <c r="D1" s="468"/>
      <c r="E1" s="434"/>
      <c r="F1" s="434"/>
      <c r="G1" s="434"/>
      <c r="H1" s="434"/>
      <c r="J1" s="436"/>
    </row>
    <row r="2" spans="1:10" ht="11.25" customHeight="1">
      <c r="A2" s="664"/>
      <c r="B2" s="665"/>
      <c r="C2" s="666"/>
      <c r="D2" s="468"/>
      <c r="E2" s="434"/>
      <c r="F2" s="434"/>
      <c r="G2" s="434"/>
      <c r="H2" s="434"/>
      <c r="J2" s="436"/>
    </row>
    <row r="3" spans="1:10" ht="11.25" customHeight="1" thickBot="1">
      <c r="A3" s="667"/>
      <c r="B3" s="668"/>
      <c r="C3" s="669"/>
      <c r="D3" s="468"/>
      <c r="E3" s="434"/>
      <c r="F3" s="434"/>
      <c r="G3" s="434"/>
      <c r="H3" s="434"/>
      <c r="J3" s="436"/>
    </row>
    <row r="4" spans="1:10" ht="11.25" customHeight="1">
      <c r="A4" s="469"/>
      <c r="B4" s="469"/>
      <c r="C4" s="469"/>
      <c r="D4" s="468"/>
      <c r="E4" s="434"/>
      <c r="F4" s="313"/>
      <c r="G4" s="675" t="s">
        <v>208</v>
      </c>
      <c r="H4" s="676"/>
      <c r="J4" s="436"/>
    </row>
    <row r="5" spans="1:10" ht="11.25" customHeight="1">
      <c r="A5" s="469"/>
      <c r="B5" s="469"/>
      <c r="C5" s="469"/>
      <c r="D5" s="468"/>
      <c r="E5" s="434"/>
      <c r="F5" s="314"/>
      <c r="G5" s="675" t="s">
        <v>209</v>
      </c>
      <c r="H5" s="676"/>
      <c r="J5" s="436"/>
    </row>
    <row r="6" spans="1:10" ht="18" customHeight="1">
      <c r="A6" s="466"/>
      <c r="B6" s="466"/>
      <c r="C6" s="466"/>
      <c r="D6" s="433"/>
      <c r="E6" s="434"/>
      <c r="F6" s="434"/>
      <c r="G6" s="434"/>
      <c r="H6" s="434"/>
      <c r="J6" s="436"/>
    </row>
    <row r="7" spans="1:10" ht="15" customHeight="1">
      <c r="A7" s="467" t="s">
        <v>356</v>
      </c>
      <c r="B7" s="670" t="s">
        <v>437</v>
      </c>
      <c r="C7" s="670"/>
      <c r="D7" s="670"/>
      <c r="E7" s="467"/>
      <c r="F7" s="467"/>
      <c r="G7" s="467"/>
      <c r="H7" s="467"/>
      <c r="J7" s="437"/>
    </row>
    <row r="8" spans="1:10" ht="15" customHeight="1">
      <c r="A8" s="467" t="s">
        <v>326</v>
      </c>
      <c r="B8" s="670" t="s">
        <v>438</v>
      </c>
      <c r="C8" s="670"/>
      <c r="D8" s="467"/>
      <c r="E8" s="503" t="s">
        <v>382</v>
      </c>
      <c r="F8" s="671">
        <v>57</v>
      </c>
      <c r="G8" s="671"/>
      <c r="H8" s="467"/>
      <c r="J8" s="437"/>
    </row>
    <row r="9" spans="1:8" ht="15" customHeight="1">
      <c r="A9" s="504" t="s">
        <v>327</v>
      </c>
      <c r="B9" s="672">
        <v>10000</v>
      </c>
      <c r="C9" s="673"/>
      <c r="D9" s="467"/>
      <c r="E9" s="503" t="s">
        <v>328</v>
      </c>
      <c r="F9" s="674" t="s">
        <v>440</v>
      </c>
      <c r="G9" s="674"/>
      <c r="H9" s="467"/>
    </row>
    <row r="10" spans="1:8" ht="7.5" customHeight="1">
      <c r="A10" s="467"/>
      <c r="B10" s="467"/>
      <c r="C10" s="467"/>
      <c r="D10" s="467"/>
      <c r="E10" s="503"/>
      <c r="F10" s="505"/>
      <c r="G10" s="505"/>
      <c r="H10" s="467"/>
    </row>
    <row r="11" spans="1:8" ht="15" customHeight="1">
      <c r="A11" s="467" t="s">
        <v>329</v>
      </c>
      <c r="B11" s="646" t="s">
        <v>441</v>
      </c>
      <c r="C11" s="646"/>
      <c r="D11" s="646"/>
      <c r="E11" s="646"/>
      <c r="F11" s="646"/>
      <c r="G11" s="646"/>
      <c r="H11" s="646"/>
    </row>
    <row r="12" spans="1:8" ht="15" customHeight="1">
      <c r="A12" s="506" t="s">
        <v>330</v>
      </c>
      <c r="B12" s="649"/>
      <c r="C12" s="650"/>
      <c r="D12" s="650"/>
      <c r="E12" s="650"/>
      <c r="F12" s="650"/>
      <c r="G12" s="650"/>
      <c r="H12" s="650"/>
    </row>
    <row r="13" spans="1:8" ht="15" customHeight="1">
      <c r="A13" s="506" t="s">
        <v>330</v>
      </c>
      <c r="B13" s="649"/>
      <c r="C13" s="650"/>
      <c r="D13" s="650"/>
      <c r="E13" s="650"/>
      <c r="F13" s="650"/>
      <c r="G13" s="650"/>
      <c r="H13" s="650"/>
    </row>
    <row r="14" spans="1:8" ht="15" customHeight="1">
      <c r="A14" s="507" t="s">
        <v>331</v>
      </c>
      <c r="B14" s="651">
        <v>0</v>
      </c>
      <c r="C14" s="652"/>
      <c r="D14" s="508" t="s">
        <v>332</v>
      </c>
      <c r="E14" s="508"/>
      <c r="F14" s="508"/>
      <c r="G14" s="508"/>
      <c r="H14" s="508"/>
    </row>
    <row r="15" spans="1:8" ht="15" customHeight="1">
      <c r="A15" s="506"/>
      <c r="B15" s="506"/>
      <c r="C15" s="467"/>
      <c r="D15" s="467"/>
      <c r="E15" s="467"/>
      <c r="F15" s="467"/>
      <c r="G15" s="467"/>
      <c r="H15" s="467"/>
    </row>
    <row r="16" spans="1:10" ht="15" customHeight="1">
      <c r="A16" s="467" t="s">
        <v>333</v>
      </c>
      <c r="B16" s="637" t="s">
        <v>334</v>
      </c>
      <c r="C16" s="638"/>
      <c r="D16" s="517" t="s">
        <v>335</v>
      </c>
      <c r="E16" s="518" t="s">
        <v>336</v>
      </c>
      <c r="F16" s="653" t="s">
        <v>337</v>
      </c>
      <c r="G16" s="654"/>
      <c r="H16" s="519" t="s">
        <v>338</v>
      </c>
      <c r="I16" s="438"/>
      <c r="J16" s="438"/>
    </row>
    <row r="17" spans="1:8" ht="15" customHeight="1">
      <c r="A17" s="467"/>
      <c r="B17" s="655">
        <v>3</v>
      </c>
      <c r="C17" s="656"/>
      <c r="D17" s="439">
        <v>15</v>
      </c>
      <c r="E17" s="439">
        <v>8</v>
      </c>
      <c r="F17" s="657">
        <f>SUM(B17:E17)</f>
        <v>26</v>
      </c>
      <c r="G17" s="658"/>
      <c r="H17" s="439">
        <v>2</v>
      </c>
    </row>
    <row r="18" spans="1:8" ht="15" customHeight="1">
      <c r="A18" s="506"/>
      <c r="B18" s="506"/>
      <c r="C18" s="467"/>
      <c r="D18" s="467"/>
      <c r="E18" s="467"/>
      <c r="F18" s="467"/>
      <c r="G18" s="467"/>
      <c r="H18" s="467"/>
    </row>
    <row r="19" spans="1:8" ht="15" customHeight="1">
      <c r="A19" s="467" t="s">
        <v>339</v>
      </c>
      <c r="B19" s="659" t="s">
        <v>442</v>
      </c>
      <c r="C19" s="659"/>
      <c r="D19" s="659"/>
      <c r="E19" s="659"/>
      <c r="F19" s="659"/>
      <c r="G19" s="659"/>
      <c r="H19" s="659"/>
    </row>
    <row r="20" spans="1:8" ht="15" customHeight="1">
      <c r="A20" s="467"/>
      <c r="B20" s="659"/>
      <c r="C20" s="659"/>
      <c r="D20" s="659"/>
      <c r="E20" s="659"/>
      <c r="F20" s="659"/>
      <c r="G20" s="659"/>
      <c r="H20" s="659"/>
    </row>
    <row r="21" spans="1:8" ht="15" customHeight="1">
      <c r="A21" s="467"/>
      <c r="B21" s="660"/>
      <c r="C21" s="660"/>
      <c r="D21" s="660"/>
      <c r="E21" s="660"/>
      <c r="F21" s="660"/>
      <c r="G21" s="660"/>
      <c r="H21" s="660"/>
    </row>
    <row r="22" spans="1:8" ht="15" customHeight="1">
      <c r="A22" s="467"/>
      <c r="B22" s="467"/>
      <c r="C22" s="467"/>
      <c r="D22" s="467"/>
      <c r="E22" s="467"/>
      <c r="F22" s="467"/>
      <c r="G22" s="467"/>
      <c r="H22" s="467"/>
    </row>
    <row r="23" spans="1:8" ht="15" customHeight="1">
      <c r="A23" s="467" t="s">
        <v>340</v>
      </c>
      <c r="B23" s="637">
        <v>1</v>
      </c>
      <c r="C23" s="638"/>
      <c r="D23" s="517">
        <v>2</v>
      </c>
      <c r="E23" s="517">
        <v>3</v>
      </c>
      <c r="F23" s="639">
        <v>4</v>
      </c>
      <c r="G23" s="640"/>
      <c r="H23" s="517">
        <v>5</v>
      </c>
    </row>
    <row r="24" spans="1:8" ht="15" customHeight="1">
      <c r="A24" s="467"/>
      <c r="B24" s="641" t="s">
        <v>443</v>
      </c>
      <c r="C24" s="641"/>
      <c r="D24" s="440" t="s">
        <v>444</v>
      </c>
      <c r="E24" s="441"/>
      <c r="F24" s="642"/>
      <c r="G24" s="643"/>
      <c r="H24" s="440"/>
    </row>
    <row r="25" spans="1:8" ht="15" customHeight="1">
      <c r="A25" s="467"/>
      <c r="B25" s="467"/>
      <c r="C25" s="467"/>
      <c r="D25" s="467"/>
      <c r="E25" s="467"/>
      <c r="F25" s="467"/>
      <c r="G25" s="467"/>
      <c r="H25" s="467"/>
    </row>
    <row r="26" spans="1:8" ht="15" customHeight="1">
      <c r="A26" s="467" t="s">
        <v>341</v>
      </c>
      <c r="B26" s="635" t="s">
        <v>342</v>
      </c>
      <c r="C26" s="636"/>
      <c r="D26" s="644" t="s">
        <v>445</v>
      </c>
      <c r="E26" s="645"/>
      <c r="F26" s="467"/>
      <c r="G26" s="467"/>
      <c r="H26" s="467"/>
    </row>
    <row r="27" spans="1:8" ht="15" customHeight="1">
      <c r="A27" s="467" t="s">
        <v>344</v>
      </c>
      <c r="B27" s="629" t="s">
        <v>345</v>
      </c>
      <c r="C27" s="630"/>
      <c r="D27" s="520" t="s">
        <v>212</v>
      </c>
      <c r="E27" s="520" t="s">
        <v>346</v>
      </c>
      <c r="F27" s="467"/>
      <c r="G27" s="467"/>
      <c r="H27" s="467"/>
    </row>
    <row r="28" spans="1:8" ht="15" customHeight="1">
      <c r="A28" s="467"/>
      <c r="B28" s="626" t="s">
        <v>349</v>
      </c>
      <c r="C28" s="626"/>
      <c r="D28" s="442">
        <v>230</v>
      </c>
      <c r="E28" s="509">
        <f>+IF(D$28="","",+D28/$D$28)</f>
        <v>1</v>
      </c>
      <c r="F28" s="467"/>
      <c r="G28" s="467"/>
      <c r="H28" s="467"/>
    </row>
    <row r="29" spans="1:8" ht="15" customHeight="1">
      <c r="A29" s="467"/>
      <c r="B29" s="444"/>
      <c r="C29" s="445" t="s">
        <v>446</v>
      </c>
      <c r="D29" s="446">
        <v>71</v>
      </c>
      <c r="E29" s="510">
        <f>+IF($C29="","",+D29/$D$28)</f>
        <v>0.30869565217391304</v>
      </c>
      <c r="F29" s="467"/>
      <c r="G29" s="467"/>
      <c r="H29" s="467"/>
    </row>
    <row r="30" spans="1:8" ht="15" customHeight="1">
      <c r="A30" s="467"/>
      <c r="B30" s="444"/>
      <c r="C30" s="449" t="s">
        <v>447</v>
      </c>
      <c r="D30" s="450">
        <v>50</v>
      </c>
      <c r="E30" s="511">
        <f>+IF($C30="","",+D30/$D$28)</f>
        <v>0.21739130434782608</v>
      </c>
      <c r="F30" s="467"/>
      <c r="G30" s="467"/>
      <c r="H30" s="467"/>
    </row>
    <row r="31" spans="1:8" ht="15" customHeight="1">
      <c r="A31" s="467"/>
      <c r="B31" s="444"/>
      <c r="C31" s="449" t="s">
        <v>448</v>
      </c>
      <c r="D31" s="450">
        <v>38</v>
      </c>
      <c r="E31" s="511">
        <f>+IF($C31="","",+D31/$D$28)</f>
        <v>0.16521739130434782</v>
      </c>
      <c r="F31" s="467"/>
      <c r="G31" s="467"/>
      <c r="H31" s="467"/>
    </row>
    <row r="32" spans="1:8" ht="15" customHeight="1">
      <c r="A32" s="467"/>
      <c r="B32" s="444"/>
      <c r="C32" s="449" t="s">
        <v>449</v>
      </c>
      <c r="D32" s="450">
        <v>31</v>
      </c>
      <c r="E32" s="511">
        <f>+IF($C32="","",+D32/$D$28)</f>
        <v>0.13478260869565217</v>
      </c>
      <c r="F32" s="467"/>
      <c r="G32" s="467"/>
      <c r="H32" s="467"/>
    </row>
    <row r="33" spans="1:8" ht="15" customHeight="1">
      <c r="A33" s="467"/>
      <c r="B33" s="453"/>
      <c r="C33" s="454"/>
      <c r="D33" s="455"/>
      <c r="E33" s="512">
        <f>+IF($C33="","",+D33/$D$28)</f>
      </c>
      <c r="F33" s="467"/>
      <c r="G33" s="467"/>
      <c r="H33" s="467"/>
    </row>
    <row r="34" spans="1:8" ht="15" customHeight="1">
      <c r="A34" s="467"/>
      <c r="B34" s="462"/>
      <c r="C34" s="463"/>
      <c r="D34" s="464"/>
      <c r="E34" s="461"/>
      <c r="F34" s="467"/>
      <c r="G34" s="467"/>
      <c r="H34" s="467"/>
    </row>
    <row r="35" spans="1:8" ht="15" customHeight="1">
      <c r="A35" s="467" t="s">
        <v>343</v>
      </c>
      <c r="B35" s="647" t="s">
        <v>342</v>
      </c>
      <c r="C35" s="648"/>
      <c r="D35" s="627" t="str">
        <f>D26</f>
        <v>令和4年○月○日</v>
      </c>
      <c r="E35" s="628"/>
      <c r="F35" s="467"/>
      <c r="G35" s="467"/>
      <c r="H35" s="467"/>
    </row>
    <row r="36" spans="1:8" ht="15" customHeight="1">
      <c r="A36" s="467"/>
      <c r="B36" s="631" t="s">
        <v>345</v>
      </c>
      <c r="C36" s="632"/>
      <c r="D36" s="520" t="s">
        <v>347</v>
      </c>
      <c r="E36" s="520" t="s">
        <v>348</v>
      </c>
      <c r="F36" s="467"/>
      <c r="G36" s="467"/>
      <c r="H36" s="467"/>
    </row>
    <row r="37" spans="1:8" ht="15" customHeight="1">
      <c r="A37" s="467"/>
      <c r="B37" s="633" t="s">
        <v>350</v>
      </c>
      <c r="C37" s="634"/>
      <c r="D37" s="443">
        <v>108</v>
      </c>
      <c r="E37" s="509">
        <f>+IF(D$37="","",+D37/$D$37)</f>
        <v>1</v>
      </c>
      <c r="F37" s="467"/>
      <c r="G37" s="467"/>
      <c r="H37" s="467"/>
    </row>
    <row r="38" spans="1:8" ht="15" customHeight="1">
      <c r="A38" s="467"/>
      <c r="B38" s="444"/>
      <c r="C38" s="447" t="s">
        <v>450</v>
      </c>
      <c r="D38" s="448">
        <v>50</v>
      </c>
      <c r="E38" s="510">
        <f>+IF($C38="","",+D38/$D$37)</f>
        <v>0.46296296296296297</v>
      </c>
      <c r="F38" s="467"/>
      <c r="G38" s="467"/>
      <c r="H38" s="467"/>
    </row>
    <row r="39" spans="1:8" ht="15" customHeight="1">
      <c r="A39" s="467"/>
      <c r="B39" s="444"/>
      <c r="C39" s="451" t="s">
        <v>451</v>
      </c>
      <c r="D39" s="452">
        <v>30</v>
      </c>
      <c r="E39" s="511">
        <f>+IF($C39="","",+D39/$D$37)</f>
        <v>0.2777777777777778</v>
      </c>
      <c r="F39" s="467"/>
      <c r="G39" s="467"/>
      <c r="H39" s="467"/>
    </row>
    <row r="40" spans="1:8" ht="15" customHeight="1">
      <c r="A40" s="467"/>
      <c r="B40" s="444"/>
      <c r="C40" s="451" t="s">
        <v>452</v>
      </c>
      <c r="D40" s="452">
        <v>14</v>
      </c>
      <c r="E40" s="511">
        <f>+IF($C40="","",+D40/$D$37)</f>
        <v>0.12962962962962962</v>
      </c>
      <c r="F40" s="467"/>
      <c r="G40" s="467"/>
      <c r="H40" s="467"/>
    </row>
    <row r="41" spans="1:8" ht="15" customHeight="1">
      <c r="A41" s="467"/>
      <c r="B41" s="444"/>
      <c r="C41" s="451"/>
      <c r="D41" s="452"/>
      <c r="E41" s="511">
        <f>+IF($C41="","",+D41/$D$37)</f>
      </c>
      <c r="F41" s="467"/>
      <c r="G41" s="467"/>
      <c r="H41" s="467"/>
    </row>
    <row r="42" spans="1:8" ht="15" customHeight="1">
      <c r="A42" s="467"/>
      <c r="B42" s="453"/>
      <c r="C42" s="456"/>
      <c r="D42" s="457"/>
      <c r="E42" s="512">
        <f>+IF($C42="","",+D42/$D$37)</f>
      </c>
      <c r="F42" s="467"/>
      <c r="G42" s="467"/>
      <c r="H42" s="467"/>
    </row>
    <row r="43" spans="1:8" ht="15" customHeight="1">
      <c r="A43" s="467"/>
      <c r="B43" s="467"/>
      <c r="C43" s="467"/>
      <c r="D43" s="467"/>
      <c r="E43" s="467"/>
      <c r="F43" s="467"/>
      <c r="G43" s="467"/>
      <c r="H43" s="467"/>
    </row>
    <row r="44" spans="1:8" ht="15" customHeight="1">
      <c r="A44" s="467" t="s">
        <v>351</v>
      </c>
      <c r="B44" s="635" t="s">
        <v>342</v>
      </c>
      <c r="C44" s="636"/>
      <c r="D44" s="627" t="str">
        <f>D26</f>
        <v>令和4年○月○日</v>
      </c>
      <c r="E44" s="628"/>
      <c r="F44" s="467"/>
      <c r="G44" s="467"/>
      <c r="H44" s="467"/>
    </row>
    <row r="45" spans="1:8" ht="15" customHeight="1">
      <c r="A45" s="467" t="s">
        <v>352</v>
      </c>
      <c r="B45" s="624" t="s">
        <v>354</v>
      </c>
      <c r="C45" s="625"/>
      <c r="D45" s="521" t="s">
        <v>252</v>
      </c>
      <c r="E45" s="520" t="s">
        <v>353</v>
      </c>
      <c r="F45" s="467"/>
      <c r="G45" s="467"/>
      <c r="H45" s="467"/>
    </row>
    <row r="46" spans="1:8" ht="15" customHeight="1">
      <c r="A46" s="467"/>
      <c r="B46" s="626" t="s">
        <v>349</v>
      </c>
      <c r="C46" s="626"/>
      <c r="D46" s="514">
        <f>+IF(D$28="","",+D28)</f>
        <v>230</v>
      </c>
      <c r="E46" s="513">
        <f>+IF(D$28="","",+D46/$D$46)</f>
        <v>1</v>
      </c>
      <c r="F46" s="467"/>
      <c r="G46" s="467"/>
      <c r="H46" s="467"/>
    </row>
    <row r="47" spans="1:8" ht="15" customHeight="1">
      <c r="A47" s="467"/>
      <c r="B47" s="444"/>
      <c r="C47" s="458" t="s">
        <v>443</v>
      </c>
      <c r="D47" s="448">
        <v>220</v>
      </c>
      <c r="E47" s="510">
        <f>+IF($C47="","",+D47/$D$46)</f>
        <v>0.9565217391304348</v>
      </c>
      <c r="F47" s="467"/>
      <c r="G47" s="467"/>
      <c r="H47" s="467"/>
    </row>
    <row r="48" spans="1:8" ht="15" customHeight="1">
      <c r="A48" s="467"/>
      <c r="B48" s="444"/>
      <c r="C48" s="459" t="s">
        <v>444</v>
      </c>
      <c r="D48" s="452">
        <v>10</v>
      </c>
      <c r="E48" s="511">
        <f>+IF($C48="","",+D48/$D$46)</f>
        <v>0.043478260869565216</v>
      </c>
      <c r="F48" s="467"/>
      <c r="G48" s="467"/>
      <c r="H48" s="467"/>
    </row>
    <row r="49" spans="1:8" ht="15" customHeight="1">
      <c r="A49" s="467"/>
      <c r="B49" s="444"/>
      <c r="C49" s="459"/>
      <c r="D49" s="452"/>
      <c r="E49" s="511">
        <f>+IF($C49="","",+D49/$D$46)</f>
      </c>
      <c r="F49" s="467"/>
      <c r="G49" s="467"/>
      <c r="H49" s="467"/>
    </row>
    <row r="50" spans="1:8" ht="16.5" customHeight="1">
      <c r="A50" s="467"/>
      <c r="B50" s="444"/>
      <c r="C50" s="459"/>
      <c r="D50" s="452"/>
      <c r="E50" s="511">
        <f>+IF($C50="","",+D50/$D$46)</f>
      </c>
      <c r="F50" s="467"/>
      <c r="G50" s="467"/>
      <c r="H50" s="467"/>
    </row>
    <row r="51" spans="1:8" ht="16.5" customHeight="1">
      <c r="A51" s="467"/>
      <c r="B51" s="453"/>
      <c r="C51" s="460"/>
      <c r="D51" s="457"/>
      <c r="E51" s="512">
        <f>+IF($C51="","",+D51/$D$46)</f>
      </c>
      <c r="F51" s="467"/>
      <c r="G51" s="467"/>
      <c r="H51" s="467"/>
    </row>
    <row r="52" spans="1:8" ht="16.5" customHeight="1">
      <c r="A52" s="467"/>
      <c r="B52" s="467"/>
      <c r="C52" s="467"/>
      <c r="D52" s="467"/>
      <c r="E52" s="467"/>
      <c r="F52" s="467"/>
      <c r="G52" s="467"/>
      <c r="H52" s="467"/>
    </row>
    <row r="53" spans="1:8" ht="16.5" customHeight="1">
      <c r="A53" s="467"/>
      <c r="B53" s="467"/>
      <c r="C53" s="467"/>
      <c r="D53" s="467"/>
      <c r="E53" s="467"/>
      <c r="F53" s="467"/>
      <c r="G53" s="467"/>
      <c r="H53" s="467"/>
    </row>
    <row r="54" spans="1:8" ht="16.5" customHeight="1">
      <c r="A54" s="467"/>
      <c r="B54" s="467"/>
      <c r="C54" s="467"/>
      <c r="D54" s="467"/>
      <c r="E54" s="467"/>
      <c r="F54" s="467"/>
      <c r="G54" s="467"/>
      <c r="H54" s="467"/>
    </row>
    <row r="55" spans="1:8" ht="16.5" customHeight="1">
      <c r="A55" s="467"/>
      <c r="B55" s="467"/>
      <c r="C55" s="467"/>
      <c r="D55" s="467"/>
      <c r="E55" s="467"/>
      <c r="F55" s="467"/>
      <c r="G55" s="467"/>
      <c r="H55" s="467"/>
    </row>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sheetData>
  <sheetProtection sheet="1" formatCells="0" formatColumns="0" formatRows="0" insertColumns="0" insertRows="0" deleteColumns="0" deleteRows="0"/>
  <mergeCells count="33">
    <mergeCell ref="A1:C3"/>
    <mergeCell ref="B7:D7"/>
    <mergeCell ref="B8:C8"/>
    <mergeCell ref="F8:G8"/>
    <mergeCell ref="B9:C9"/>
    <mergeCell ref="F9:G9"/>
    <mergeCell ref="G4:H4"/>
    <mergeCell ref="G5:H5"/>
    <mergeCell ref="B11:H11"/>
    <mergeCell ref="B35:C35"/>
    <mergeCell ref="B12:H12"/>
    <mergeCell ref="B13:H13"/>
    <mergeCell ref="B14:C14"/>
    <mergeCell ref="B16:C16"/>
    <mergeCell ref="F16:G16"/>
    <mergeCell ref="B17:C17"/>
    <mergeCell ref="F17:G17"/>
    <mergeCell ref="B19:H21"/>
    <mergeCell ref="B23:C23"/>
    <mergeCell ref="F23:G23"/>
    <mergeCell ref="B24:C24"/>
    <mergeCell ref="F24:G24"/>
    <mergeCell ref="B26:C26"/>
    <mergeCell ref="D26:E26"/>
    <mergeCell ref="B45:C45"/>
    <mergeCell ref="B46:C46"/>
    <mergeCell ref="D35:E35"/>
    <mergeCell ref="B27:C27"/>
    <mergeCell ref="B36:C36"/>
    <mergeCell ref="B28:C28"/>
    <mergeCell ref="B37:C37"/>
    <mergeCell ref="B44:C44"/>
    <mergeCell ref="D44:E44"/>
  </mergeCells>
  <dataValidations count="2">
    <dataValidation allowBlank="1" showInputMessage="1" showErrorMessage="1" imeMode="off" sqref="B9 C10 F8:G10 D44:D45 D28:E42 D26 D46:E51"/>
    <dataValidation allowBlank="1" showInputMessage="1" showErrorMessage="1" imeMode="hiragana" sqref="D35 A26:A28 A22:B24 D43:D45 I18:IV22 C18:H18 C15 D14:H15 C10 D8:D10 E1:IV10 I1:IV15 F35:G65536 D16:IV17 D22:H24 C22 D52:E65536 C47:C65536 E45 D26 A46:A65536 E27 K29:IV65536 D6 H46:J65536 H36:J37 C38:C43 B26:B65536 A30:A44 A37:B42 A7:B20 A1 E36:E43"/>
  </dataValidations>
  <printOptions horizontalCentered="1"/>
  <pageMargins left="0.5905511811023623" right="0.5905511811023623" top="0.5905511811023623"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61"/>
  <sheetViews>
    <sheetView view="pageLayout" zoomScaleSheetLayoutView="100" workbookViewId="0" topLeftCell="A25">
      <selection activeCell="H49" sqref="H49"/>
    </sheetView>
  </sheetViews>
  <sheetFormatPr defaultColWidth="9.140625" defaultRowHeight="12"/>
  <sheetData>
    <row r="1" spans="1:6" ht="11.25" customHeight="1">
      <c r="A1" s="686" t="s">
        <v>235</v>
      </c>
      <c r="B1" s="687"/>
      <c r="C1" s="687"/>
      <c r="D1" s="687"/>
      <c r="E1" s="688"/>
      <c r="F1" s="432"/>
    </row>
    <row r="2" spans="1:6" ht="11.25" customHeight="1">
      <c r="A2" s="689"/>
      <c r="B2" s="690"/>
      <c r="C2" s="690"/>
      <c r="D2" s="690"/>
      <c r="E2" s="691"/>
      <c r="F2" s="432"/>
    </row>
    <row r="3" spans="1:6" ht="11.25" customHeight="1" thickBot="1">
      <c r="A3" s="692"/>
      <c r="B3" s="693"/>
      <c r="C3" s="693"/>
      <c r="D3" s="693"/>
      <c r="E3" s="694"/>
      <c r="F3" s="432"/>
    </row>
    <row r="4" ht="12" thickBot="1"/>
    <row r="5" spans="1:11" ht="12">
      <c r="A5" s="677" t="s">
        <v>461</v>
      </c>
      <c r="B5" s="678"/>
      <c r="C5" s="678"/>
      <c r="D5" s="678"/>
      <c r="E5" s="678"/>
      <c r="F5" s="678"/>
      <c r="G5" s="678"/>
      <c r="H5" s="678"/>
      <c r="I5" s="678"/>
      <c r="J5" s="678"/>
      <c r="K5" s="679"/>
    </row>
    <row r="6" spans="1:11" ht="12">
      <c r="A6" s="680"/>
      <c r="B6" s="681"/>
      <c r="C6" s="681"/>
      <c r="D6" s="681"/>
      <c r="E6" s="681"/>
      <c r="F6" s="681"/>
      <c r="G6" s="681"/>
      <c r="H6" s="681"/>
      <c r="I6" s="681"/>
      <c r="J6" s="681"/>
      <c r="K6" s="682"/>
    </row>
    <row r="7" spans="1:11" ht="12">
      <c r="A7" s="680"/>
      <c r="B7" s="681"/>
      <c r="C7" s="681"/>
      <c r="D7" s="681"/>
      <c r="E7" s="681"/>
      <c r="F7" s="681"/>
      <c r="G7" s="681"/>
      <c r="H7" s="681"/>
      <c r="I7" s="681"/>
      <c r="J7" s="681"/>
      <c r="K7" s="682"/>
    </row>
    <row r="8" spans="1:11" ht="12">
      <c r="A8" s="680"/>
      <c r="B8" s="681"/>
      <c r="C8" s="681"/>
      <c r="D8" s="681"/>
      <c r="E8" s="681"/>
      <c r="F8" s="681"/>
      <c r="G8" s="681"/>
      <c r="H8" s="681"/>
      <c r="I8" s="681"/>
      <c r="J8" s="681"/>
      <c r="K8" s="682"/>
    </row>
    <row r="9" spans="1:11" ht="12">
      <c r="A9" s="680"/>
      <c r="B9" s="681"/>
      <c r="C9" s="681"/>
      <c r="D9" s="681"/>
      <c r="E9" s="681"/>
      <c r="F9" s="681"/>
      <c r="G9" s="681"/>
      <c r="H9" s="681"/>
      <c r="I9" s="681"/>
      <c r="J9" s="681"/>
      <c r="K9" s="682"/>
    </row>
    <row r="10" spans="1:11" ht="12">
      <c r="A10" s="680"/>
      <c r="B10" s="681"/>
      <c r="C10" s="681"/>
      <c r="D10" s="681"/>
      <c r="E10" s="681"/>
      <c r="F10" s="681"/>
      <c r="G10" s="681"/>
      <c r="H10" s="681"/>
      <c r="I10" s="681"/>
      <c r="J10" s="681"/>
      <c r="K10" s="682"/>
    </row>
    <row r="11" spans="1:11" ht="12">
      <c r="A11" s="680"/>
      <c r="B11" s="681"/>
      <c r="C11" s="681"/>
      <c r="D11" s="681"/>
      <c r="E11" s="681"/>
      <c r="F11" s="681"/>
      <c r="G11" s="681"/>
      <c r="H11" s="681"/>
      <c r="I11" s="681"/>
      <c r="J11" s="681"/>
      <c r="K11" s="682"/>
    </row>
    <row r="12" spans="1:11" ht="12">
      <c r="A12" s="680"/>
      <c r="B12" s="681"/>
      <c r="C12" s="681"/>
      <c r="D12" s="681"/>
      <c r="E12" s="681"/>
      <c r="F12" s="681"/>
      <c r="G12" s="681"/>
      <c r="H12" s="681"/>
      <c r="I12" s="681"/>
      <c r="J12" s="681"/>
      <c r="K12" s="682"/>
    </row>
    <row r="13" spans="1:11" ht="12">
      <c r="A13" s="680"/>
      <c r="B13" s="681"/>
      <c r="C13" s="681"/>
      <c r="D13" s="681"/>
      <c r="E13" s="681"/>
      <c r="F13" s="681"/>
      <c r="G13" s="681"/>
      <c r="H13" s="681"/>
      <c r="I13" s="681"/>
      <c r="J13" s="681"/>
      <c r="K13" s="682"/>
    </row>
    <row r="14" spans="1:11" ht="12">
      <c r="A14" s="680"/>
      <c r="B14" s="681"/>
      <c r="C14" s="681"/>
      <c r="D14" s="681"/>
      <c r="E14" s="681"/>
      <c r="F14" s="681"/>
      <c r="G14" s="681"/>
      <c r="H14" s="681"/>
      <c r="I14" s="681"/>
      <c r="J14" s="681"/>
      <c r="K14" s="682"/>
    </row>
    <row r="15" spans="1:11" ht="12" thickBot="1">
      <c r="A15" s="683"/>
      <c r="B15" s="684"/>
      <c r="C15" s="684"/>
      <c r="D15" s="684"/>
      <c r="E15" s="684"/>
      <c r="F15" s="684"/>
      <c r="G15" s="684"/>
      <c r="H15" s="684"/>
      <c r="I15" s="684"/>
      <c r="J15" s="684"/>
      <c r="K15" s="685"/>
    </row>
    <row r="16" spans="1:11" ht="12">
      <c r="A16" s="677" t="s">
        <v>462</v>
      </c>
      <c r="B16" s="678"/>
      <c r="C16" s="678"/>
      <c r="D16" s="678"/>
      <c r="E16" s="678"/>
      <c r="F16" s="678"/>
      <c r="G16" s="678"/>
      <c r="H16" s="678"/>
      <c r="I16" s="678"/>
      <c r="J16" s="678"/>
      <c r="K16" s="679"/>
    </row>
    <row r="17" spans="1:11" ht="12">
      <c r="A17" s="680"/>
      <c r="B17" s="681"/>
      <c r="C17" s="681"/>
      <c r="D17" s="681"/>
      <c r="E17" s="681"/>
      <c r="F17" s="681"/>
      <c r="G17" s="681"/>
      <c r="H17" s="681"/>
      <c r="I17" s="681"/>
      <c r="J17" s="681"/>
      <c r="K17" s="682"/>
    </row>
    <row r="18" spans="1:11" ht="12">
      <c r="A18" s="680"/>
      <c r="B18" s="681"/>
      <c r="C18" s="681"/>
      <c r="D18" s="681"/>
      <c r="E18" s="681"/>
      <c r="F18" s="681"/>
      <c r="G18" s="681"/>
      <c r="H18" s="681"/>
      <c r="I18" s="681"/>
      <c r="J18" s="681"/>
      <c r="K18" s="682"/>
    </row>
    <row r="19" spans="1:11" ht="12">
      <c r="A19" s="680"/>
      <c r="B19" s="681"/>
      <c r="C19" s="681"/>
      <c r="D19" s="681"/>
      <c r="E19" s="681"/>
      <c r="F19" s="681"/>
      <c r="G19" s="681"/>
      <c r="H19" s="681"/>
      <c r="I19" s="681"/>
      <c r="J19" s="681"/>
      <c r="K19" s="682"/>
    </row>
    <row r="20" spans="1:11" ht="12">
      <c r="A20" s="680"/>
      <c r="B20" s="681"/>
      <c r="C20" s="681"/>
      <c r="D20" s="681"/>
      <c r="E20" s="681"/>
      <c r="F20" s="681"/>
      <c r="G20" s="681"/>
      <c r="H20" s="681"/>
      <c r="I20" s="681"/>
      <c r="J20" s="681"/>
      <c r="K20" s="682"/>
    </row>
    <row r="21" spans="1:11" ht="12">
      <c r="A21" s="680"/>
      <c r="B21" s="681"/>
      <c r="C21" s="681"/>
      <c r="D21" s="681"/>
      <c r="E21" s="681"/>
      <c r="F21" s="681"/>
      <c r="G21" s="681"/>
      <c r="H21" s="681"/>
      <c r="I21" s="681"/>
      <c r="J21" s="681"/>
      <c r="K21" s="682"/>
    </row>
    <row r="22" spans="1:11" ht="12">
      <c r="A22" s="680"/>
      <c r="B22" s="681"/>
      <c r="C22" s="681"/>
      <c r="D22" s="681"/>
      <c r="E22" s="681"/>
      <c r="F22" s="681"/>
      <c r="G22" s="681"/>
      <c r="H22" s="681"/>
      <c r="I22" s="681"/>
      <c r="J22" s="681"/>
      <c r="K22" s="682"/>
    </row>
    <row r="23" spans="1:11" ht="12">
      <c r="A23" s="680"/>
      <c r="B23" s="681"/>
      <c r="C23" s="681"/>
      <c r="D23" s="681"/>
      <c r="E23" s="681"/>
      <c r="F23" s="681"/>
      <c r="G23" s="681"/>
      <c r="H23" s="681"/>
      <c r="I23" s="681"/>
      <c r="J23" s="681"/>
      <c r="K23" s="682"/>
    </row>
    <row r="24" spans="1:11" ht="12">
      <c r="A24" s="680"/>
      <c r="B24" s="681"/>
      <c r="C24" s="681"/>
      <c r="D24" s="681"/>
      <c r="E24" s="681"/>
      <c r="F24" s="681"/>
      <c r="G24" s="681"/>
      <c r="H24" s="681"/>
      <c r="I24" s="681"/>
      <c r="J24" s="681"/>
      <c r="K24" s="682"/>
    </row>
    <row r="25" spans="1:11" ht="12">
      <c r="A25" s="680"/>
      <c r="B25" s="681"/>
      <c r="C25" s="681"/>
      <c r="D25" s="681"/>
      <c r="E25" s="681"/>
      <c r="F25" s="681"/>
      <c r="G25" s="681"/>
      <c r="H25" s="681"/>
      <c r="I25" s="681"/>
      <c r="J25" s="681"/>
      <c r="K25" s="682"/>
    </row>
    <row r="26" spans="1:11" ht="12" thickBot="1">
      <c r="A26" s="683"/>
      <c r="B26" s="684"/>
      <c r="C26" s="684"/>
      <c r="D26" s="684"/>
      <c r="E26" s="684"/>
      <c r="F26" s="684"/>
      <c r="G26" s="684"/>
      <c r="H26" s="684"/>
      <c r="I26" s="684"/>
      <c r="J26" s="684"/>
      <c r="K26" s="685"/>
    </row>
    <row r="27" spans="1:11" ht="12">
      <c r="A27" s="677" t="s">
        <v>455</v>
      </c>
      <c r="B27" s="678"/>
      <c r="C27" s="678"/>
      <c r="D27" s="678"/>
      <c r="E27" s="678"/>
      <c r="F27" s="678"/>
      <c r="G27" s="678"/>
      <c r="H27" s="678"/>
      <c r="I27" s="678"/>
      <c r="J27" s="678"/>
      <c r="K27" s="679"/>
    </row>
    <row r="28" spans="1:11" ht="12">
      <c r="A28" s="680"/>
      <c r="B28" s="681"/>
      <c r="C28" s="681"/>
      <c r="D28" s="681"/>
      <c r="E28" s="681"/>
      <c r="F28" s="681"/>
      <c r="G28" s="681"/>
      <c r="H28" s="681"/>
      <c r="I28" s="681"/>
      <c r="J28" s="681"/>
      <c r="K28" s="682"/>
    </row>
    <row r="29" spans="1:11" ht="12">
      <c r="A29" s="680"/>
      <c r="B29" s="681"/>
      <c r="C29" s="681"/>
      <c r="D29" s="681"/>
      <c r="E29" s="681"/>
      <c r="F29" s="681"/>
      <c r="G29" s="681"/>
      <c r="H29" s="681"/>
      <c r="I29" s="681"/>
      <c r="J29" s="681"/>
      <c r="K29" s="682"/>
    </row>
    <row r="30" spans="1:11" ht="12">
      <c r="A30" s="680"/>
      <c r="B30" s="681"/>
      <c r="C30" s="681"/>
      <c r="D30" s="681"/>
      <c r="E30" s="681"/>
      <c r="F30" s="681"/>
      <c r="G30" s="681"/>
      <c r="H30" s="681"/>
      <c r="I30" s="681"/>
      <c r="J30" s="681"/>
      <c r="K30" s="682"/>
    </row>
    <row r="31" spans="1:11" ht="12">
      <c r="A31" s="680"/>
      <c r="B31" s="681"/>
      <c r="C31" s="681"/>
      <c r="D31" s="681"/>
      <c r="E31" s="681"/>
      <c r="F31" s="681"/>
      <c r="G31" s="681"/>
      <c r="H31" s="681"/>
      <c r="I31" s="681"/>
      <c r="J31" s="681"/>
      <c r="K31" s="682"/>
    </row>
    <row r="32" spans="1:11" ht="12">
      <c r="A32" s="680"/>
      <c r="B32" s="681"/>
      <c r="C32" s="681"/>
      <c r="D32" s="681"/>
      <c r="E32" s="681"/>
      <c r="F32" s="681"/>
      <c r="G32" s="681"/>
      <c r="H32" s="681"/>
      <c r="I32" s="681"/>
      <c r="J32" s="681"/>
      <c r="K32" s="682"/>
    </row>
    <row r="33" spans="1:11" ht="12">
      <c r="A33" s="680"/>
      <c r="B33" s="681"/>
      <c r="C33" s="681"/>
      <c r="D33" s="681"/>
      <c r="E33" s="681"/>
      <c r="F33" s="681"/>
      <c r="G33" s="681"/>
      <c r="H33" s="681"/>
      <c r="I33" s="681"/>
      <c r="J33" s="681"/>
      <c r="K33" s="682"/>
    </row>
    <row r="34" spans="1:11" ht="12">
      <c r="A34" s="680"/>
      <c r="B34" s="681"/>
      <c r="C34" s="681"/>
      <c r="D34" s="681"/>
      <c r="E34" s="681"/>
      <c r="F34" s="681"/>
      <c r="G34" s="681"/>
      <c r="H34" s="681"/>
      <c r="I34" s="681"/>
      <c r="J34" s="681"/>
      <c r="K34" s="682"/>
    </row>
    <row r="35" spans="1:11" ht="12">
      <c r="A35" s="680"/>
      <c r="B35" s="681"/>
      <c r="C35" s="681"/>
      <c r="D35" s="681"/>
      <c r="E35" s="681"/>
      <c r="F35" s="681"/>
      <c r="G35" s="681"/>
      <c r="H35" s="681"/>
      <c r="I35" s="681"/>
      <c r="J35" s="681"/>
      <c r="K35" s="682"/>
    </row>
    <row r="36" spans="1:11" ht="12">
      <c r="A36" s="680"/>
      <c r="B36" s="681"/>
      <c r="C36" s="681"/>
      <c r="D36" s="681"/>
      <c r="E36" s="681"/>
      <c r="F36" s="681"/>
      <c r="G36" s="681"/>
      <c r="H36" s="681"/>
      <c r="I36" s="681"/>
      <c r="J36" s="681"/>
      <c r="K36" s="682"/>
    </row>
    <row r="37" spans="1:11" ht="12" thickBot="1">
      <c r="A37" s="683"/>
      <c r="B37" s="684"/>
      <c r="C37" s="684"/>
      <c r="D37" s="684"/>
      <c r="E37" s="684"/>
      <c r="F37" s="684"/>
      <c r="G37" s="684"/>
      <c r="H37" s="684"/>
      <c r="I37" s="684"/>
      <c r="J37" s="684"/>
      <c r="K37" s="685"/>
    </row>
    <row r="39" spans="1:7" ht="12.75">
      <c r="A39" s="313"/>
      <c r="B39" s="698" t="s">
        <v>208</v>
      </c>
      <c r="C39" s="699"/>
      <c r="D39" s="312"/>
      <c r="E39" s="312"/>
      <c r="F39" s="312"/>
      <c r="G39" s="312"/>
    </row>
    <row r="40" spans="1:7" ht="12.75">
      <c r="A40" s="314"/>
      <c r="B40" s="698" t="s">
        <v>209</v>
      </c>
      <c r="C40" s="699"/>
      <c r="D40" s="312"/>
      <c r="E40" s="312"/>
      <c r="F40" s="312"/>
      <c r="G40" s="312"/>
    </row>
    <row r="41" spans="1:7" ht="12.75">
      <c r="A41" s="516"/>
      <c r="B41" s="515"/>
      <c r="C41" s="515"/>
      <c r="D41" s="312"/>
      <c r="E41" s="312"/>
      <c r="F41" s="312"/>
      <c r="G41" s="312"/>
    </row>
    <row r="42" spans="1:6" ht="12.75">
      <c r="A42" s="315"/>
      <c r="B42" s="315"/>
      <c r="C42" s="312"/>
      <c r="D42" s="312"/>
      <c r="E42" s="312"/>
      <c r="F42" s="312"/>
    </row>
    <row r="43" ht="12" thickBot="1">
      <c r="J43" s="500" t="s">
        <v>384</v>
      </c>
    </row>
    <row r="44" spans="2:10" ht="15" customHeight="1" thickBot="1" thickTop="1">
      <c r="B44" s="718"/>
      <c r="C44" s="719"/>
      <c r="D44" s="720"/>
      <c r="E44" s="695" t="s">
        <v>468</v>
      </c>
      <c r="F44" s="696"/>
      <c r="G44" s="695" t="s">
        <v>454</v>
      </c>
      <c r="H44" s="696"/>
      <c r="I44" s="695" t="s">
        <v>453</v>
      </c>
      <c r="J44" s="697"/>
    </row>
    <row r="45" spans="2:10" ht="15" customHeight="1" thickTop="1">
      <c r="B45" s="721" t="s">
        <v>212</v>
      </c>
      <c r="C45" s="722"/>
      <c r="D45" s="723"/>
      <c r="E45" s="316">
        <f>+IF(F$45="","",+F45/F$45)</f>
        <v>1</v>
      </c>
      <c r="F45" s="317">
        <v>250</v>
      </c>
      <c r="G45" s="316">
        <f>+IF(H$45="","",+H45/H$45)</f>
        <v>1</v>
      </c>
      <c r="H45" s="318">
        <v>245</v>
      </c>
      <c r="I45" s="316">
        <f>+IF(J$45="","",+J45/J$45)</f>
        <v>1</v>
      </c>
      <c r="J45" s="319">
        <v>230</v>
      </c>
    </row>
    <row r="46" spans="2:10" ht="15" customHeight="1">
      <c r="B46" s="703" t="s">
        <v>213</v>
      </c>
      <c r="C46" s="704"/>
      <c r="D46" s="705"/>
      <c r="E46" s="320">
        <f aca="true" t="shared" si="0" ref="E46:E51">+IF(F$45="","",+F46/F$45)</f>
        <v>0.74</v>
      </c>
      <c r="F46" s="321">
        <v>185</v>
      </c>
      <c r="G46" s="320">
        <f aca="true" t="shared" si="1" ref="G46:G51">+IF(H$45="","",+H46/H$45)</f>
        <v>0.746938775510204</v>
      </c>
      <c r="H46" s="322">
        <v>183</v>
      </c>
      <c r="I46" s="320">
        <f aca="true" t="shared" si="2" ref="I46:I51">+IF(J$45="","",+J46/J$45)</f>
        <v>0.782608695652174</v>
      </c>
      <c r="J46" s="323">
        <v>180</v>
      </c>
    </row>
    <row r="47" spans="2:10" ht="15" customHeight="1">
      <c r="B47" s="703" t="s">
        <v>214</v>
      </c>
      <c r="C47" s="704"/>
      <c r="D47" s="705"/>
      <c r="E47" s="320">
        <f t="shared" si="0"/>
        <v>0.26</v>
      </c>
      <c r="F47" s="321">
        <v>65</v>
      </c>
      <c r="G47" s="320">
        <f t="shared" si="1"/>
        <v>0.2530612244897959</v>
      </c>
      <c r="H47" s="322">
        <v>62</v>
      </c>
      <c r="I47" s="320">
        <f t="shared" si="2"/>
        <v>0.21739130434782608</v>
      </c>
      <c r="J47" s="323">
        <v>50</v>
      </c>
    </row>
    <row r="48" spans="2:10" ht="15" customHeight="1">
      <c r="B48" s="703" t="s">
        <v>215</v>
      </c>
      <c r="C48" s="704"/>
      <c r="D48" s="705"/>
      <c r="E48" s="320">
        <f t="shared" si="0"/>
        <v>0.256</v>
      </c>
      <c r="F48" s="321">
        <v>64</v>
      </c>
      <c r="G48" s="320">
        <f t="shared" si="1"/>
        <v>0.2530612244897959</v>
      </c>
      <c r="H48" s="322">
        <v>62</v>
      </c>
      <c r="I48" s="320">
        <f t="shared" si="2"/>
        <v>0.2391304347826087</v>
      </c>
      <c r="J48" s="323">
        <v>55</v>
      </c>
    </row>
    <row r="49" spans="2:10" ht="15" customHeight="1">
      <c r="B49" s="703" t="s">
        <v>216</v>
      </c>
      <c r="C49" s="704"/>
      <c r="D49" s="705"/>
      <c r="E49" s="320">
        <f t="shared" si="0"/>
        <v>0.004</v>
      </c>
      <c r="F49" s="321">
        <v>1</v>
      </c>
      <c r="G49" s="320">
        <f t="shared" si="1"/>
        <v>0</v>
      </c>
      <c r="H49" s="322">
        <v>0</v>
      </c>
      <c r="I49" s="320">
        <f t="shared" si="2"/>
        <v>-0.021739130434782608</v>
      </c>
      <c r="J49" s="323">
        <v>-5</v>
      </c>
    </row>
    <row r="50" spans="2:10" ht="15" customHeight="1">
      <c r="B50" s="703" t="s">
        <v>217</v>
      </c>
      <c r="C50" s="704"/>
      <c r="D50" s="705"/>
      <c r="E50" s="320">
        <f t="shared" si="0"/>
        <v>-0.008</v>
      </c>
      <c r="F50" s="321">
        <v>-2</v>
      </c>
      <c r="G50" s="320">
        <f t="shared" si="1"/>
        <v>-0.02040816326530612</v>
      </c>
      <c r="H50" s="322">
        <v>-5</v>
      </c>
      <c r="I50" s="320">
        <f t="shared" si="2"/>
        <v>-0.043478260869565216</v>
      </c>
      <c r="J50" s="323">
        <v>-10</v>
      </c>
    </row>
    <row r="51" spans="2:10" ht="15" customHeight="1" thickBot="1">
      <c r="B51" s="706" t="s">
        <v>218</v>
      </c>
      <c r="C51" s="707"/>
      <c r="D51" s="708"/>
      <c r="E51" s="324">
        <f t="shared" si="0"/>
        <v>0.048</v>
      </c>
      <c r="F51" s="325">
        <v>12</v>
      </c>
      <c r="G51" s="324">
        <f t="shared" si="1"/>
        <v>0.036734693877551024</v>
      </c>
      <c r="H51" s="326">
        <v>9</v>
      </c>
      <c r="I51" s="324">
        <f t="shared" si="2"/>
        <v>0.017391304347826087</v>
      </c>
      <c r="J51" s="327">
        <v>4</v>
      </c>
    </row>
    <row r="52" spans="2:10" ht="15" customHeight="1" thickTop="1">
      <c r="B52" s="709" t="s">
        <v>219</v>
      </c>
      <c r="C52" s="710"/>
      <c r="D52" s="711"/>
      <c r="E52" s="328"/>
      <c r="F52" s="317">
        <v>72</v>
      </c>
      <c r="G52" s="328" t="s">
        <v>220</v>
      </c>
      <c r="H52" s="318">
        <v>50</v>
      </c>
      <c r="I52" s="495" t="s">
        <v>220</v>
      </c>
      <c r="J52" s="319">
        <v>40</v>
      </c>
    </row>
    <row r="53" spans="2:10" ht="15" customHeight="1">
      <c r="B53" s="700" t="s">
        <v>221</v>
      </c>
      <c r="C53" s="701"/>
      <c r="D53" s="702"/>
      <c r="E53" s="329"/>
      <c r="F53" s="321">
        <v>155</v>
      </c>
      <c r="G53" s="329" t="s">
        <v>220</v>
      </c>
      <c r="H53" s="322">
        <v>145</v>
      </c>
      <c r="I53" s="496" t="s">
        <v>220</v>
      </c>
      <c r="J53" s="323">
        <v>130</v>
      </c>
    </row>
    <row r="54" spans="2:10" ht="15" customHeight="1">
      <c r="B54" s="700" t="s">
        <v>222</v>
      </c>
      <c r="C54" s="701"/>
      <c r="D54" s="702"/>
      <c r="E54" s="329"/>
      <c r="F54" s="321">
        <v>26</v>
      </c>
      <c r="G54" s="329" t="s">
        <v>220</v>
      </c>
      <c r="H54" s="322">
        <v>22</v>
      </c>
      <c r="I54" s="496" t="s">
        <v>220</v>
      </c>
      <c r="J54" s="323">
        <v>20</v>
      </c>
    </row>
    <row r="55" spans="2:10" ht="15" customHeight="1">
      <c r="B55" s="700" t="s">
        <v>223</v>
      </c>
      <c r="C55" s="701"/>
      <c r="D55" s="702"/>
      <c r="E55" s="329"/>
      <c r="F55" s="321">
        <v>175</v>
      </c>
      <c r="G55" s="329" t="s">
        <v>220</v>
      </c>
      <c r="H55" s="322">
        <v>151</v>
      </c>
      <c r="I55" s="496" t="s">
        <v>220</v>
      </c>
      <c r="J55" s="323">
        <v>140</v>
      </c>
    </row>
    <row r="56" spans="2:10" ht="15" customHeight="1">
      <c r="B56" s="700" t="s">
        <v>224</v>
      </c>
      <c r="C56" s="701"/>
      <c r="D56" s="702"/>
      <c r="E56" s="329"/>
      <c r="F56" s="321">
        <v>26</v>
      </c>
      <c r="G56" s="329" t="s">
        <v>220</v>
      </c>
      <c r="H56" s="322">
        <v>21</v>
      </c>
      <c r="I56" s="497" t="s">
        <v>220</v>
      </c>
      <c r="J56" s="323">
        <v>14</v>
      </c>
    </row>
    <row r="57" spans="2:10" ht="15" customHeight="1">
      <c r="B57" s="700" t="s">
        <v>225</v>
      </c>
      <c r="C57" s="701"/>
      <c r="D57" s="702"/>
      <c r="E57" s="329"/>
      <c r="F57" s="330">
        <v>26</v>
      </c>
      <c r="G57" s="329" t="s">
        <v>220</v>
      </c>
      <c r="H57" s="331">
        <v>26</v>
      </c>
      <c r="I57" s="497" t="s">
        <v>220</v>
      </c>
      <c r="J57" s="332">
        <v>26</v>
      </c>
    </row>
    <row r="58" spans="2:10" ht="15" customHeight="1" thickBot="1">
      <c r="B58" s="712" t="s">
        <v>226</v>
      </c>
      <c r="C58" s="713"/>
      <c r="D58" s="714"/>
      <c r="E58" s="333"/>
      <c r="F58" s="325">
        <v>175</v>
      </c>
      <c r="G58" s="333" t="s">
        <v>220</v>
      </c>
      <c r="H58" s="326">
        <v>151</v>
      </c>
      <c r="I58" s="498" t="s">
        <v>220</v>
      </c>
      <c r="J58" s="327">
        <v>140</v>
      </c>
    </row>
    <row r="59" spans="2:10" ht="15" customHeight="1" thickBot="1" thickTop="1">
      <c r="B59" s="715" t="s">
        <v>227</v>
      </c>
      <c r="C59" s="716"/>
      <c r="D59" s="717"/>
      <c r="E59" s="335" t="s">
        <v>220</v>
      </c>
      <c r="F59" s="336">
        <f>+IF(F45="","",+F58/F51)</f>
        <v>14.583333333333334</v>
      </c>
      <c r="G59" s="335" t="s">
        <v>220</v>
      </c>
      <c r="H59" s="336">
        <f>+IF(H45="","",+H58/H51)</f>
        <v>16.77777777777778</v>
      </c>
      <c r="I59" s="499" t="s">
        <v>220</v>
      </c>
      <c r="J59" s="337">
        <f>+IF(J45="","",+J58/J51)</f>
        <v>35</v>
      </c>
    </row>
    <row r="60" ht="5.25" customHeight="1" thickTop="1"/>
    <row r="61" ht="12">
      <c r="B61" t="s">
        <v>236</v>
      </c>
    </row>
  </sheetData>
  <sheetProtection sheet="1" formatCells="0" formatColumns="0" formatRows="0" insertColumns="0" insertRows="0" deleteColumns="0" deleteRows="0"/>
  <mergeCells count="25">
    <mergeCell ref="B58:D58"/>
    <mergeCell ref="B59:D59"/>
    <mergeCell ref="B44:D44"/>
    <mergeCell ref="B45:D45"/>
    <mergeCell ref="B46:D46"/>
    <mergeCell ref="B47:D47"/>
    <mergeCell ref="B48:D48"/>
    <mergeCell ref="B49:D49"/>
    <mergeCell ref="B54:D54"/>
    <mergeCell ref="B55:D55"/>
    <mergeCell ref="B56:D56"/>
    <mergeCell ref="B57:D57"/>
    <mergeCell ref="B50:D50"/>
    <mergeCell ref="B51:D51"/>
    <mergeCell ref="B52:D52"/>
    <mergeCell ref="B53:D53"/>
    <mergeCell ref="A5:K15"/>
    <mergeCell ref="A16:K26"/>
    <mergeCell ref="A1:E3"/>
    <mergeCell ref="A27:K37"/>
    <mergeCell ref="E44:F44"/>
    <mergeCell ref="G44:H44"/>
    <mergeCell ref="I44:J44"/>
    <mergeCell ref="B39:C39"/>
    <mergeCell ref="B40:C40"/>
  </mergeCells>
  <printOptions horizontalCentered="1"/>
  <pageMargins left="0.5905511811023623" right="0.5905511811023623" top="0.5905511811023623"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S74"/>
  <sheetViews>
    <sheetView view="pageLayout" zoomScaleSheetLayoutView="100" workbookViewId="0" topLeftCell="A1">
      <selection activeCell="A9" sqref="A9:AS50"/>
    </sheetView>
  </sheetViews>
  <sheetFormatPr defaultColWidth="2.140625" defaultRowHeight="11.25" customHeight="1"/>
  <sheetData>
    <row r="1" spans="1:45" ht="11.25" customHeight="1">
      <c r="A1" s="724" t="s">
        <v>228</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6"/>
      <c r="AB1" s="470"/>
      <c r="AC1" s="470"/>
      <c r="AD1" s="470"/>
      <c r="AE1" s="338"/>
      <c r="AF1" s="338"/>
      <c r="AG1" s="338"/>
      <c r="AH1" s="338"/>
      <c r="AI1" s="338"/>
      <c r="AJ1" s="338"/>
      <c r="AK1" s="338"/>
      <c r="AL1" s="338"/>
      <c r="AM1" s="338"/>
      <c r="AN1" s="338"/>
      <c r="AO1" s="338"/>
      <c r="AP1" s="338"/>
      <c r="AQ1" s="338"/>
      <c r="AR1" s="338"/>
      <c r="AS1" s="338"/>
    </row>
    <row r="2" spans="1:45" ht="11.25" customHeight="1">
      <c r="A2" s="727"/>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9"/>
      <c r="AB2" s="470"/>
      <c r="AC2" s="470"/>
      <c r="AD2" s="470"/>
      <c r="AE2" s="338"/>
      <c r="AF2" s="338"/>
      <c r="AG2" s="338"/>
      <c r="AH2" s="338"/>
      <c r="AI2" s="338"/>
      <c r="AJ2" s="338"/>
      <c r="AK2" s="338"/>
      <c r="AL2" s="338"/>
      <c r="AM2" s="338"/>
      <c r="AN2" s="338"/>
      <c r="AO2" s="338"/>
      <c r="AP2" s="338"/>
      <c r="AQ2" s="338"/>
      <c r="AR2" s="338"/>
      <c r="AS2" s="338"/>
    </row>
    <row r="3" spans="1:45" ht="11.25" customHeight="1" thickBot="1">
      <c r="A3" s="730"/>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2"/>
      <c r="AB3" s="470"/>
      <c r="AC3" s="470"/>
      <c r="AD3" s="470"/>
      <c r="AE3" s="338"/>
      <c r="AF3" s="338"/>
      <c r="AG3" s="338"/>
      <c r="AH3" s="338"/>
      <c r="AI3" s="338"/>
      <c r="AJ3" s="338"/>
      <c r="AK3" s="338"/>
      <c r="AL3" s="338"/>
      <c r="AM3" s="338"/>
      <c r="AN3" s="338"/>
      <c r="AO3" s="338"/>
      <c r="AP3" s="338"/>
      <c r="AQ3" s="338"/>
      <c r="AR3" s="338"/>
      <c r="AS3" s="338"/>
    </row>
    <row r="4" spans="7:25" ht="11.25" customHeight="1" thickBot="1">
      <c r="G4" s="1"/>
      <c r="H4" s="1"/>
      <c r="I4" s="1"/>
      <c r="J4" s="1"/>
      <c r="K4" s="1"/>
      <c r="L4" s="1"/>
      <c r="M4" s="1"/>
      <c r="N4" s="1"/>
      <c r="O4" s="1"/>
      <c r="P4" s="1"/>
      <c r="Q4" s="1"/>
      <c r="R4" s="1"/>
      <c r="S4" s="1"/>
      <c r="T4" s="1"/>
      <c r="U4" s="1"/>
      <c r="V4" s="1"/>
      <c r="W4" s="1"/>
      <c r="X4" s="1"/>
      <c r="Y4" s="1"/>
    </row>
    <row r="5" spans="1:45" ht="12" customHeight="1">
      <c r="A5" s="742" t="s">
        <v>385</v>
      </c>
      <c r="B5" s="742"/>
      <c r="C5" s="742"/>
      <c r="D5" s="742"/>
      <c r="E5" s="742"/>
      <c r="F5" s="742"/>
      <c r="G5" s="742"/>
      <c r="H5" s="742"/>
      <c r="I5" s="742"/>
      <c r="J5" s="742"/>
      <c r="K5" s="742"/>
      <c r="L5" s="742"/>
      <c r="M5" s="742"/>
      <c r="N5" s="742"/>
      <c r="O5" s="742"/>
      <c r="P5" s="742"/>
      <c r="Q5" s="742"/>
      <c r="R5" s="742"/>
      <c r="S5" s="742"/>
      <c r="T5" s="742"/>
      <c r="U5" s="742"/>
      <c r="V5" s="743"/>
      <c r="W5" s="733" t="s">
        <v>458</v>
      </c>
      <c r="X5" s="734"/>
      <c r="Y5" s="735"/>
      <c r="AA5" s="744" t="s">
        <v>238</v>
      </c>
      <c r="AB5" s="744"/>
      <c r="AC5" s="744"/>
      <c r="AD5" s="744"/>
      <c r="AE5" s="744"/>
      <c r="AF5" s="744"/>
      <c r="AG5" s="744"/>
      <c r="AH5" s="744"/>
      <c r="AI5" s="744"/>
      <c r="AJ5" s="744"/>
      <c r="AK5" s="744"/>
      <c r="AL5" s="744"/>
      <c r="AM5" s="744"/>
      <c r="AN5" s="744"/>
      <c r="AO5" s="744"/>
      <c r="AP5" s="744"/>
      <c r="AQ5" s="744"/>
      <c r="AR5" s="744"/>
      <c r="AS5" s="744"/>
    </row>
    <row r="6" spans="1:45" ht="11.25" customHeight="1">
      <c r="A6" s="742"/>
      <c r="B6" s="742"/>
      <c r="C6" s="742"/>
      <c r="D6" s="742"/>
      <c r="E6" s="742"/>
      <c r="F6" s="742"/>
      <c r="G6" s="742"/>
      <c r="H6" s="742"/>
      <c r="I6" s="742"/>
      <c r="J6" s="742"/>
      <c r="K6" s="742"/>
      <c r="L6" s="742"/>
      <c r="M6" s="742"/>
      <c r="N6" s="742"/>
      <c r="O6" s="742"/>
      <c r="P6" s="742"/>
      <c r="Q6" s="742"/>
      <c r="R6" s="742"/>
      <c r="S6" s="742"/>
      <c r="T6" s="742"/>
      <c r="U6" s="742"/>
      <c r="V6" s="743"/>
      <c r="W6" s="736"/>
      <c r="X6" s="737"/>
      <c r="Y6" s="738"/>
      <c r="Z6" s="307"/>
      <c r="AA6" s="744"/>
      <c r="AB6" s="744"/>
      <c r="AC6" s="744"/>
      <c r="AD6" s="744"/>
      <c r="AE6" s="744"/>
      <c r="AF6" s="744"/>
      <c r="AG6" s="744"/>
      <c r="AH6" s="744"/>
      <c r="AI6" s="744"/>
      <c r="AJ6" s="744"/>
      <c r="AK6" s="744"/>
      <c r="AL6" s="744"/>
      <c r="AM6" s="744"/>
      <c r="AN6" s="744"/>
      <c r="AO6" s="744"/>
      <c r="AP6" s="744"/>
      <c r="AQ6" s="744"/>
      <c r="AR6" s="744"/>
      <c r="AS6" s="744"/>
    </row>
    <row r="7" spans="1:45" ht="11.25" customHeight="1" thickBot="1">
      <c r="A7" s="742"/>
      <c r="B7" s="742"/>
      <c r="C7" s="742"/>
      <c r="D7" s="742"/>
      <c r="E7" s="742"/>
      <c r="F7" s="742"/>
      <c r="G7" s="742"/>
      <c r="H7" s="742"/>
      <c r="I7" s="742"/>
      <c r="J7" s="742"/>
      <c r="K7" s="742"/>
      <c r="L7" s="742"/>
      <c r="M7" s="742"/>
      <c r="N7" s="742"/>
      <c r="O7" s="742"/>
      <c r="P7" s="742"/>
      <c r="Q7" s="742"/>
      <c r="R7" s="742"/>
      <c r="S7" s="742"/>
      <c r="T7" s="742"/>
      <c r="U7" s="742"/>
      <c r="V7" s="743"/>
      <c r="W7" s="739"/>
      <c r="X7" s="740"/>
      <c r="Y7" s="741"/>
      <c r="Z7" s="307"/>
      <c r="AA7" s="744"/>
      <c r="AB7" s="744"/>
      <c r="AC7" s="744"/>
      <c r="AD7" s="744"/>
      <c r="AE7" s="744"/>
      <c r="AF7" s="744"/>
      <c r="AG7" s="744"/>
      <c r="AH7" s="744"/>
      <c r="AI7" s="744"/>
      <c r="AJ7" s="744"/>
      <c r="AK7" s="744"/>
      <c r="AL7" s="744"/>
      <c r="AM7" s="744"/>
      <c r="AN7" s="744"/>
      <c r="AO7" s="744"/>
      <c r="AP7" s="744"/>
      <c r="AQ7" s="744"/>
      <c r="AR7" s="744"/>
      <c r="AS7" s="744"/>
    </row>
    <row r="8" spans="2:44" ht="11.25" customHeight="1" thickBot="1">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row>
    <row r="9" spans="1:45" ht="11.25" customHeight="1">
      <c r="A9" s="745" t="s">
        <v>459</v>
      </c>
      <c r="B9" s="746"/>
      <c r="C9" s="746"/>
      <c r="D9" s="746"/>
      <c r="E9" s="746"/>
      <c r="F9" s="746"/>
      <c r="G9" s="746"/>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6"/>
      <c r="AK9" s="746"/>
      <c r="AL9" s="746"/>
      <c r="AM9" s="746"/>
      <c r="AN9" s="746"/>
      <c r="AO9" s="746"/>
      <c r="AP9" s="746"/>
      <c r="AQ9" s="746"/>
      <c r="AR9" s="746"/>
      <c r="AS9" s="747"/>
    </row>
    <row r="10" spans="1:45" ht="11.25" customHeight="1">
      <c r="A10" s="74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50"/>
    </row>
    <row r="11" spans="1:45" ht="11.25" customHeight="1">
      <c r="A11" s="74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50"/>
    </row>
    <row r="12" spans="1:45" ht="11.25" customHeight="1">
      <c r="A12" s="74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49"/>
      <c r="AL12" s="749"/>
      <c r="AM12" s="749"/>
      <c r="AN12" s="749"/>
      <c r="AO12" s="749"/>
      <c r="AP12" s="749"/>
      <c r="AQ12" s="749"/>
      <c r="AR12" s="749"/>
      <c r="AS12" s="750"/>
    </row>
    <row r="13" spans="1:45" ht="11.25" customHeight="1">
      <c r="A13" s="74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49"/>
      <c r="AL13" s="749"/>
      <c r="AM13" s="749"/>
      <c r="AN13" s="749"/>
      <c r="AO13" s="749"/>
      <c r="AP13" s="749"/>
      <c r="AQ13" s="749"/>
      <c r="AR13" s="749"/>
      <c r="AS13" s="750"/>
    </row>
    <row r="14" spans="1:45" ht="11.25" customHeight="1">
      <c r="A14" s="74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50"/>
    </row>
    <row r="15" spans="1:45" ht="11.25" customHeight="1">
      <c r="A15" s="74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49"/>
      <c r="AM15" s="749"/>
      <c r="AN15" s="749"/>
      <c r="AO15" s="749"/>
      <c r="AP15" s="749"/>
      <c r="AQ15" s="749"/>
      <c r="AR15" s="749"/>
      <c r="AS15" s="750"/>
    </row>
    <row r="16" spans="1:45" ht="11.25" customHeight="1">
      <c r="A16" s="74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49"/>
      <c r="AL16" s="749"/>
      <c r="AM16" s="749"/>
      <c r="AN16" s="749"/>
      <c r="AO16" s="749"/>
      <c r="AP16" s="749"/>
      <c r="AQ16" s="749"/>
      <c r="AR16" s="749"/>
      <c r="AS16" s="750"/>
    </row>
    <row r="17" spans="1:45" ht="11.25" customHeight="1">
      <c r="A17" s="74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c r="AS17" s="750"/>
    </row>
    <row r="18" spans="1:45" ht="11.25" customHeight="1">
      <c r="A18" s="74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749"/>
      <c r="AR18" s="749"/>
      <c r="AS18" s="750"/>
    </row>
    <row r="19" spans="1:45" ht="11.25" customHeight="1">
      <c r="A19" s="74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49"/>
      <c r="AM19" s="749"/>
      <c r="AN19" s="749"/>
      <c r="AO19" s="749"/>
      <c r="AP19" s="749"/>
      <c r="AQ19" s="749"/>
      <c r="AR19" s="749"/>
      <c r="AS19" s="750"/>
    </row>
    <row r="20" spans="1:45" ht="11.25" customHeight="1">
      <c r="A20" s="74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49"/>
      <c r="AL20" s="749"/>
      <c r="AM20" s="749"/>
      <c r="AN20" s="749"/>
      <c r="AO20" s="749"/>
      <c r="AP20" s="749"/>
      <c r="AQ20" s="749"/>
      <c r="AR20" s="749"/>
      <c r="AS20" s="750"/>
    </row>
    <row r="21" spans="1:45" ht="11.25" customHeight="1">
      <c r="A21" s="748"/>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749"/>
      <c r="AL21" s="749"/>
      <c r="AM21" s="749"/>
      <c r="AN21" s="749"/>
      <c r="AO21" s="749"/>
      <c r="AP21" s="749"/>
      <c r="AQ21" s="749"/>
      <c r="AR21" s="749"/>
      <c r="AS21" s="750"/>
    </row>
    <row r="22" spans="1:45" ht="11.25" customHeight="1">
      <c r="A22" s="748"/>
      <c r="B22" s="749"/>
      <c r="C22" s="749"/>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749"/>
      <c r="AL22" s="749"/>
      <c r="AM22" s="749"/>
      <c r="AN22" s="749"/>
      <c r="AO22" s="749"/>
      <c r="AP22" s="749"/>
      <c r="AQ22" s="749"/>
      <c r="AR22" s="749"/>
      <c r="AS22" s="750"/>
    </row>
    <row r="23" spans="1:45" ht="11.25" customHeight="1">
      <c r="A23" s="748"/>
      <c r="B23" s="749"/>
      <c r="C23" s="749"/>
      <c r="D23" s="749"/>
      <c r="E23" s="749"/>
      <c r="F23" s="749"/>
      <c r="G23" s="749"/>
      <c r="H23" s="749"/>
      <c r="I23" s="749"/>
      <c r="J23" s="749"/>
      <c r="K23" s="749"/>
      <c r="L23" s="749"/>
      <c r="M23" s="749"/>
      <c r="N23" s="749"/>
      <c r="O23" s="749"/>
      <c r="P23" s="749"/>
      <c r="Q23" s="749"/>
      <c r="R23" s="749"/>
      <c r="S23" s="749"/>
      <c r="T23" s="749"/>
      <c r="U23" s="749"/>
      <c r="V23" s="749"/>
      <c r="W23" s="749"/>
      <c r="X23" s="749"/>
      <c r="Y23" s="749"/>
      <c r="Z23" s="749"/>
      <c r="AA23" s="749"/>
      <c r="AB23" s="749"/>
      <c r="AC23" s="749"/>
      <c r="AD23" s="749"/>
      <c r="AE23" s="749"/>
      <c r="AF23" s="749"/>
      <c r="AG23" s="749"/>
      <c r="AH23" s="749"/>
      <c r="AI23" s="749"/>
      <c r="AJ23" s="749"/>
      <c r="AK23" s="749"/>
      <c r="AL23" s="749"/>
      <c r="AM23" s="749"/>
      <c r="AN23" s="749"/>
      <c r="AO23" s="749"/>
      <c r="AP23" s="749"/>
      <c r="AQ23" s="749"/>
      <c r="AR23" s="749"/>
      <c r="AS23" s="750"/>
    </row>
    <row r="24" spans="1:45" ht="11.25" customHeight="1">
      <c r="A24" s="748"/>
      <c r="B24" s="749"/>
      <c r="C24" s="749"/>
      <c r="D24" s="749"/>
      <c r="E24" s="749"/>
      <c r="F24" s="749"/>
      <c r="G24" s="749"/>
      <c r="H24" s="749"/>
      <c r="I24" s="749"/>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750"/>
    </row>
    <row r="25" spans="1:45" ht="11.25" customHeight="1">
      <c r="A25" s="748"/>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49"/>
      <c r="AK25" s="749"/>
      <c r="AL25" s="749"/>
      <c r="AM25" s="749"/>
      <c r="AN25" s="749"/>
      <c r="AO25" s="749"/>
      <c r="AP25" s="749"/>
      <c r="AQ25" s="749"/>
      <c r="AR25" s="749"/>
      <c r="AS25" s="750"/>
    </row>
    <row r="26" spans="1:45" ht="11.25" customHeight="1">
      <c r="A26" s="748"/>
      <c r="B26" s="749"/>
      <c r="C26" s="749"/>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49"/>
      <c r="AK26" s="749"/>
      <c r="AL26" s="749"/>
      <c r="AM26" s="749"/>
      <c r="AN26" s="749"/>
      <c r="AO26" s="749"/>
      <c r="AP26" s="749"/>
      <c r="AQ26" s="749"/>
      <c r="AR26" s="749"/>
      <c r="AS26" s="750"/>
    </row>
    <row r="27" spans="1:45" ht="11.25" customHeight="1">
      <c r="A27" s="748"/>
      <c r="B27" s="749"/>
      <c r="C27" s="749"/>
      <c r="D27" s="749"/>
      <c r="E27" s="749"/>
      <c r="F27" s="749"/>
      <c r="G27" s="749"/>
      <c r="H27" s="749"/>
      <c r="I27" s="749"/>
      <c r="J27" s="749"/>
      <c r="K27" s="749"/>
      <c r="L27" s="749"/>
      <c r="M27" s="749"/>
      <c r="N27" s="749"/>
      <c r="O27" s="749"/>
      <c r="P27" s="749"/>
      <c r="Q27" s="749"/>
      <c r="R27" s="749"/>
      <c r="S27" s="749"/>
      <c r="T27" s="749"/>
      <c r="U27" s="749"/>
      <c r="V27" s="749"/>
      <c r="W27" s="749"/>
      <c r="X27" s="749"/>
      <c r="Y27" s="749"/>
      <c r="Z27" s="749"/>
      <c r="AA27" s="749"/>
      <c r="AB27" s="749"/>
      <c r="AC27" s="749"/>
      <c r="AD27" s="749"/>
      <c r="AE27" s="749"/>
      <c r="AF27" s="749"/>
      <c r="AG27" s="749"/>
      <c r="AH27" s="749"/>
      <c r="AI27" s="749"/>
      <c r="AJ27" s="749"/>
      <c r="AK27" s="749"/>
      <c r="AL27" s="749"/>
      <c r="AM27" s="749"/>
      <c r="AN27" s="749"/>
      <c r="AO27" s="749"/>
      <c r="AP27" s="749"/>
      <c r="AQ27" s="749"/>
      <c r="AR27" s="749"/>
      <c r="AS27" s="750"/>
    </row>
    <row r="28" spans="1:45" ht="11.25" customHeight="1">
      <c r="A28" s="748"/>
      <c r="B28" s="749"/>
      <c r="C28" s="749"/>
      <c r="D28" s="749"/>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49"/>
      <c r="AK28" s="749"/>
      <c r="AL28" s="749"/>
      <c r="AM28" s="749"/>
      <c r="AN28" s="749"/>
      <c r="AO28" s="749"/>
      <c r="AP28" s="749"/>
      <c r="AQ28" s="749"/>
      <c r="AR28" s="749"/>
      <c r="AS28" s="750"/>
    </row>
    <row r="29" spans="1:45" ht="11.25" customHeight="1">
      <c r="A29" s="74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49"/>
      <c r="AL29" s="749"/>
      <c r="AM29" s="749"/>
      <c r="AN29" s="749"/>
      <c r="AO29" s="749"/>
      <c r="AP29" s="749"/>
      <c r="AQ29" s="749"/>
      <c r="AR29" s="749"/>
      <c r="AS29" s="750"/>
    </row>
    <row r="30" spans="1:45" ht="11.25" customHeight="1">
      <c r="A30" s="74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50"/>
    </row>
    <row r="31" spans="1:45" ht="11.25" customHeight="1">
      <c r="A31" s="74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49"/>
      <c r="AL31" s="749"/>
      <c r="AM31" s="749"/>
      <c r="AN31" s="749"/>
      <c r="AO31" s="749"/>
      <c r="AP31" s="749"/>
      <c r="AQ31" s="749"/>
      <c r="AR31" s="749"/>
      <c r="AS31" s="750"/>
    </row>
    <row r="32" spans="1:45" ht="11.25" customHeight="1">
      <c r="A32" s="74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49"/>
      <c r="AL32" s="749"/>
      <c r="AM32" s="749"/>
      <c r="AN32" s="749"/>
      <c r="AO32" s="749"/>
      <c r="AP32" s="749"/>
      <c r="AQ32" s="749"/>
      <c r="AR32" s="749"/>
      <c r="AS32" s="750"/>
    </row>
    <row r="33" spans="1:45" ht="11.25" customHeight="1">
      <c r="A33" s="74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749"/>
      <c r="AN33" s="749"/>
      <c r="AO33" s="749"/>
      <c r="AP33" s="749"/>
      <c r="AQ33" s="749"/>
      <c r="AR33" s="749"/>
      <c r="AS33" s="750"/>
    </row>
    <row r="34" spans="1:45" ht="11.25" customHeight="1">
      <c r="A34" s="74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49"/>
      <c r="AL34" s="749"/>
      <c r="AM34" s="749"/>
      <c r="AN34" s="749"/>
      <c r="AO34" s="749"/>
      <c r="AP34" s="749"/>
      <c r="AQ34" s="749"/>
      <c r="AR34" s="749"/>
      <c r="AS34" s="750"/>
    </row>
    <row r="35" spans="1:45" ht="11.25" customHeight="1">
      <c r="A35" s="74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50"/>
    </row>
    <row r="36" spans="1:45" ht="11.25" customHeight="1">
      <c r="A36" s="74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749"/>
      <c r="AO36" s="749"/>
      <c r="AP36" s="749"/>
      <c r="AQ36" s="749"/>
      <c r="AR36" s="749"/>
      <c r="AS36" s="750"/>
    </row>
    <row r="37" spans="1:45" ht="11.25" customHeight="1">
      <c r="A37" s="74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49"/>
      <c r="AL37" s="749"/>
      <c r="AM37" s="749"/>
      <c r="AN37" s="749"/>
      <c r="AO37" s="749"/>
      <c r="AP37" s="749"/>
      <c r="AQ37" s="749"/>
      <c r="AR37" s="749"/>
      <c r="AS37" s="750"/>
    </row>
    <row r="38" spans="1:45" ht="11.25" customHeight="1">
      <c r="A38" s="74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49"/>
      <c r="AL38" s="749"/>
      <c r="AM38" s="749"/>
      <c r="AN38" s="749"/>
      <c r="AO38" s="749"/>
      <c r="AP38" s="749"/>
      <c r="AQ38" s="749"/>
      <c r="AR38" s="749"/>
      <c r="AS38" s="750"/>
    </row>
    <row r="39" spans="1:45" ht="11.25" customHeight="1">
      <c r="A39" s="74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49"/>
      <c r="AS39" s="750"/>
    </row>
    <row r="40" spans="1:45" ht="11.25" customHeight="1">
      <c r="A40" s="74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49"/>
      <c r="AL40" s="749"/>
      <c r="AM40" s="749"/>
      <c r="AN40" s="749"/>
      <c r="AO40" s="749"/>
      <c r="AP40" s="749"/>
      <c r="AQ40" s="749"/>
      <c r="AR40" s="749"/>
      <c r="AS40" s="750"/>
    </row>
    <row r="41" spans="1:45" ht="11.25" customHeight="1">
      <c r="A41" s="74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49"/>
      <c r="AL41" s="749"/>
      <c r="AM41" s="749"/>
      <c r="AN41" s="749"/>
      <c r="AO41" s="749"/>
      <c r="AP41" s="749"/>
      <c r="AQ41" s="749"/>
      <c r="AR41" s="749"/>
      <c r="AS41" s="750"/>
    </row>
    <row r="42" spans="1:45" ht="11.25" customHeight="1">
      <c r="A42" s="74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49"/>
      <c r="AM42" s="749"/>
      <c r="AN42" s="749"/>
      <c r="AO42" s="749"/>
      <c r="AP42" s="749"/>
      <c r="AQ42" s="749"/>
      <c r="AR42" s="749"/>
      <c r="AS42" s="750"/>
    </row>
    <row r="43" spans="1:45" ht="11.25" customHeight="1">
      <c r="A43" s="74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749"/>
      <c r="AQ43" s="749"/>
      <c r="AR43" s="749"/>
      <c r="AS43" s="750"/>
    </row>
    <row r="44" spans="1:45" ht="11.25" customHeight="1">
      <c r="A44" s="74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749"/>
      <c r="AR44" s="749"/>
      <c r="AS44" s="750"/>
    </row>
    <row r="45" spans="1:45" ht="11.25" customHeight="1">
      <c r="A45" s="748"/>
      <c r="B45" s="749"/>
      <c r="C45" s="749"/>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c r="AM45" s="749"/>
      <c r="AN45" s="749"/>
      <c r="AO45" s="749"/>
      <c r="AP45" s="749"/>
      <c r="AQ45" s="749"/>
      <c r="AR45" s="749"/>
      <c r="AS45" s="750"/>
    </row>
    <row r="46" spans="1:45" ht="11.25" customHeight="1">
      <c r="A46" s="748"/>
      <c r="B46" s="749"/>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49"/>
      <c r="AO46" s="749"/>
      <c r="AP46" s="749"/>
      <c r="AQ46" s="749"/>
      <c r="AR46" s="749"/>
      <c r="AS46" s="750"/>
    </row>
    <row r="47" spans="1:45" ht="11.25" customHeight="1">
      <c r="A47" s="748"/>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50"/>
    </row>
    <row r="48" spans="1:45" ht="11.25" customHeight="1">
      <c r="A48" s="74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9"/>
      <c r="AL48" s="749"/>
      <c r="AM48" s="749"/>
      <c r="AN48" s="749"/>
      <c r="AO48" s="749"/>
      <c r="AP48" s="749"/>
      <c r="AQ48" s="749"/>
      <c r="AR48" s="749"/>
      <c r="AS48" s="750"/>
    </row>
    <row r="49" spans="1:45" ht="11.25" customHeight="1">
      <c r="A49" s="74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49"/>
      <c r="AL49" s="749"/>
      <c r="AM49" s="749"/>
      <c r="AN49" s="749"/>
      <c r="AO49" s="749"/>
      <c r="AP49" s="749"/>
      <c r="AQ49" s="749"/>
      <c r="AR49" s="749"/>
      <c r="AS49" s="750"/>
    </row>
    <row r="50" spans="1:45" ht="11.25" customHeight="1" thickBot="1">
      <c r="A50" s="751"/>
      <c r="B50" s="752"/>
      <c r="C50" s="752"/>
      <c r="D50" s="752"/>
      <c r="E50" s="752"/>
      <c r="F50" s="752"/>
      <c r="G50" s="752"/>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2"/>
      <c r="AF50" s="752"/>
      <c r="AG50" s="752"/>
      <c r="AH50" s="752"/>
      <c r="AI50" s="752"/>
      <c r="AJ50" s="752"/>
      <c r="AK50" s="752"/>
      <c r="AL50" s="752"/>
      <c r="AM50" s="752"/>
      <c r="AN50" s="752"/>
      <c r="AO50" s="752"/>
      <c r="AP50" s="752"/>
      <c r="AQ50" s="752"/>
      <c r="AR50" s="752"/>
      <c r="AS50" s="753"/>
    </row>
    <row r="52" spans="1:10" ht="11.25" customHeight="1">
      <c r="A52" s="615" t="s">
        <v>237</v>
      </c>
      <c r="B52" s="615"/>
      <c r="C52" s="615"/>
      <c r="D52" s="615"/>
      <c r="E52" s="615"/>
      <c r="F52" s="615"/>
      <c r="G52" s="615"/>
      <c r="H52" s="615"/>
      <c r="I52" s="615"/>
      <c r="J52" s="615"/>
    </row>
    <row r="53" spans="1:10" ht="11.25" customHeight="1">
      <c r="A53" s="615"/>
      <c r="B53" s="615"/>
      <c r="C53" s="615"/>
      <c r="D53" s="615"/>
      <c r="E53" s="615"/>
      <c r="F53" s="615"/>
      <c r="G53" s="615"/>
      <c r="H53" s="615"/>
      <c r="I53" s="615"/>
      <c r="J53" s="615"/>
    </row>
    <row r="54" spans="3:45" ht="11.25" customHeight="1">
      <c r="C54" s="597" t="s">
        <v>375</v>
      </c>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c r="AI54" s="597"/>
      <c r="AJ54" s="597"/>
      <c r="AK54" s="597"/>
      <c r="AL54" s="597"/>
      <c r="AM54" s="597"/>
      <c r="AN54" s="597"/>
      <c r="AO54" s="597"/>
      <c r="AP54" s="597"/>
      <c r="AQ54" s="597"/>
      <c r="AR54" s="597"/>
      <c r="AS54" s="597"/>
    </row>
    <row r="55" spans="3:45" ht="11.25" customHeight="1">
      <c r="C55" s="597"/>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K55" s="597"/>
      <c r="AL55" s="597"/>
      <c r="AM55" s="597"/>
      <c r="AN55" s="597"/>
      <c r="AO55" s="597"/>
      <c r="AP55" s="597"/>
      <c r="AQ55" s="597"/>
      <c r="AR55" s="597"/>
      <c r="AS55" s="597"/>
    </row>
    <row r="56" spans="3:45" ht="11.25" customHeight="1">
      <c r="C56" s="597" t="s">
        <v>376</v>
      </c>
      <c r="D56" s="597"/>
      <c r="E56" s="597"/>
      <c r="F56" s="597"/>
      <c r="G56" s="597"/>
      <c r="H56" s="597"/>
      <c r="I56" s="597"/>
      <c r="J56" s="597"/>
      <c r="K56" s="597"/>
      <c r="L56" s="597"/>
      <c r="M56" s="597"/>
      <c r="N56" s="597"/>
      <c r="O56" s="597"/>
      <c r="P56" s="597"/>
      <c r="Q56" s="597"/>
      <c r="R56" s="597"/>
      <c r="S56" s="597"/>
      <c r="T56" s="597"/>
      <c r="U56" s="597"/>
      <c r="V56" s="597"/>
      <c r="W56" s="597"/>
      <c r="X56" s="597"/>
      <c r="Y56" s="597"/>
      <c r="Z56" s="597"/>
      <c r="AA56" s="597"/>
      <c r="AB56" s="597"/>
      <c r="AC56" s="597"/>
      <c r="AD56" s="597"/>
      <c r="AE56" s="597"/>
      <c r="AF56" s="597"/>
      <c r="AG56" s="597"/>
      <c r="AH56" s="597"/>
      <c r="AI56" s="597"/>
      <c r="AJ56" s="597"/>
      <c r="AK56" s="597"/>
      <c r="AL56" s="597"/>
      <c r="AM56" s="597"/>
      <c r="AN56" s="597"/>
      <c r="AO56" s="597"/>
      <c r="AP56" s="597"/>
      <c r="AQ56" s="597"/>
      <c r="AR56" s="597"/>
      <c r="AS56" s="597"/>
    </row>
    <row r="57" spans="3:45" ht="11.25" customHeight="1">
      <c r="C57" s="597"/>
      <c r="D57" s="597"/>
      <c r="E57" s="597"/>
      <c r="F57" s="597"/>
      <c r="G57" s="597"/>
      <c r="H57" s="597"/>
      <c r="I57" s="597"/>
      <c r="J57" s="597"/>
      <c r="K57" s="597"/>
      <c r="L57" s="597"/>
      <c r="M57" s="597"/>
      <c r="N57" s="597"/>
      <c r="O57" s="597"/>
      <c r="P57" s="597"/>
      <c r="Q57" s="597"/>
      <c r="R57" s="597"/>
      <c r="S57" s="597"/>
      <c r="T57" s="597"/>
      <c r="U57" s="597"/>
      <c r="V57" s="597"/>
      <c r="W57" s="597"/>
      <c r="X57" s="597"/>
      <c r="Y57" s="597"/>
      <c r="Z57" s="597"/>
      <c r="AA57" s="597"/>
      <c r="AB57" s="597"/>
      <c r="AC57" s="597"/>
      <c r="AD57" s="597"/>
      <c r="AE57" s="597"/>
      <c r="AF57" s="597"/>
      <c r="AG57" s="597"/>
      <c r="AH57" s="597"/>
      <c r="AI57" s="597"/>
      <c r="AJ57" s="597"/>
      <c r="AK57" s="597"/>
      <c r="AL57" s="597"/>
      <c r="AM57" s="597"/>
      <c r="AN57" s="597"/>
      <c r="AO57" s="597"/>
      <c r="AP57" s="597"/>
      <c r="AQ57" s="597"/>
      <c r="AR57" s="597"/>
      <c r="AS57" s="597"/>
    </row>
    <row r="58" spans="3:45" ht="11.25" customHeight="1">
      <c r="C58" s="597" t="s">
        <v>377</v>
      </c>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s="597"/>
      <c r="AG58" s="597"/>
      <c r="AH58" s="597"/>
      <c r="AI58" s="597"/>
      <c r="AJ58" s="597"/>
      <c r="AK58" s="597"/>
      <c r="AL58" s="597"/>
      <c r="AM58" s="597"/>
      <c r="AN58" s="597"/>
      <c r="AO58" s="597"/>
      <c r="AP58" s="597"/>
      <c r="AQ58" s="597"/>
      <c r="AR58" s="597"/>
      <c r="AS58" s="597"/>
    </row>
    <row r="59" spans="3:45" ht="11.25" customHeight="1">
      <c r="C59" s="597"/>
      <c r="D59" s="597"/>
      <c r="E59" s="597"/>
      <c r="F59" s="597"/>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c r="AD59" s="597"/>
      <c r="AE59" s="597"/>
      <c r="AF59" s="597"/>
      <c r="AG59" s="597"/>
      <c r="AH59" s="597"/>
      <c r="AI59" s="597"/>
      <c r="AJ59" s="597"/>
      <c r="AK59" s="597"/>
      <c r="AL59" s="597"/>
      <c r="AM59" s="597"/>
      <c r="AN59" s="597"/>
      <c r="AO59" s="597"/>
      <c r="AP59" s="597"/>
      <c r="AQ59" s="597"/>
      <c r="AR59" s="597"/>
      <c r="AS59" s="597"/>
    </row>
    <row r="60" spans="3:45" ht="11.25" customHeight="1">
      <c r="C60" s="597" t="s">
        <v>378</v>
      </c>
      <c r="D60" s="597"/>
      <c r="E60" s="597"/>
      <c r="F60" s="597"/>
      <c r="G60" s="597"/>
      <c r="H60" s="597"/>
      <c r="I60" s="597"/>
      <c r="J60" s="597"/>
      <c r="K60" s="597"/>
      <c r="L60" s="597"/>
      <c r="M60" s="597"/>
      <c r="N60" s="597"/>
      <c r="O60" s="597"/>
      <c r="P60" s="597"/>
      <c r="Q60" s="597"/>
      <c r="R60" s="597"/>
      <c r="S60" s="597"/>
      <c r="T60" s="597"/>
      <c r="U60" s="597"/>
      <c r="V60" s="597"/>
      <c r="W60" s="597"/>
      <c r="X60" s="597"/>
      <c r="Y60" s="597"/>
      <c r="Z60" s="597"/>
      <c r="AA60" s="597"/>
      <c r="AB60" s="597"/>
      <c r="AC60" s="597"/>
      <c r="AD60" s="597"/>
      <c r="AE60" s="597"/>
      <c r="AF60" s="597"/>
      <c r="AG60" s="597"/>
      <c r="AH60" s="597"/>
      <c r="AI60" s="597"/>
      <c r="AJ60" s="597"/>
      <c r="AK60" s="597"/>
      <c r="AL60" s="597"/>
      <c r="AM60" s="597"/>
      <c r="AN60" s="597"/>
      <c r="AO60" s="597"/>
      <c r="AP60" s="597"/>
      <c r="AQ60" s="597"/>
      <c r="AR60" s="597"/>
      <c r="AS60" s="597"/>
    </row>
    <row r="61" spans="3:45" ht="11.25" customHeight="1">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597"/>
      <c r="AL61" s="597"/>
      <c r="AM61" s="597"/>
      <c r="AN61" s="597"/>
      <c r="AO61" s="597"/>
      <c r="AP61" s="597"/>
      <c r="AQ61" s="597"/>
      <c r="AR61" s="597"/>
      <c r="AS61" s="597"/>
    </row>
    <row r="62" spans="3:45" ht="11.25" customHeight="1">
      <c r="C62" s="597" t="s">
        <v>456</v>
      </c>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597"/>
      <c r="AL62" s="597"/>
      <c r="AM62" s="597"/>
      <c r="AN62" s="597"/>
      <c r="AO62" s="597"/>
      <c r="AP62" s="597"/>
      <c r="AQ62" s="597"/>
      <c r="AR62" s="597"/>
      <c r="AS62" s="597"/>
    </row>
    <row r="63" spans="3:45" ht="11.25" customHeight="1">
      <c r="C63" s="597"/>
      <c r="D63" s="597"/>
      <c r="E63" s="597"/>
      <c r="F63" s="597"/>
      <c r="G63" s="597"/>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597"/>
      <c r="AL63" s="597"/>
      <c r="AM63" s="597"/>
      <c r="AN63" s="597"/>
      <c r="AO63" s="597"/>
      <c r="AP63" s="597"/>
      <c r="AQ63" s="597"/>
      <c r="AR63" s="597"/>
      <c r="AS63" s="597"/>
    </row>
    <row r="64" spans="3:45" ht="11.25" customHeight="1">
      <c r="C64" s="597" t="s">
        <v>379</v>
      </c>
      <c r="D64" s="597"/>
      <c r="E64" s="597"/>
      <c r="F64" s="597"/>
      <c r="G64" s="597"/>
      <c r="H64" s="597"/>
      <c r="I64" s="597"/>
      <c r="J64" s="597"/>
      <c r="K64" s="597"/>
      <c r="L64" s="597"/>
      <c r="M64" s="597"/>
      <c r="N64" s="597"/>
      <c r="O64" s="597"/>
      <c r="P64" s="597"/>
      <c r="Q64" s="597"/>
      <c r="R64" s="597"/>
      <c r="S64" s="597"/>
      <c r="T64" s="597"/>
      <c r="U64" s="597"/>
      <c r="V64" s="597"/>
      <c r="W64" s="597"/>
      <c r="X64" s="597"/>
      <c r="Y64" s="597"/>
      <c r="Z64" s="597"/>
      <c r="AA64" s="597"/>
      <c r="AB64" s="597"/>
      <c r="AC64" s="597"/>
      <c r="AD64" s="597"/>
      <c r="AE64" s="597"/>
      <c r="AF64" s="597"/>
      <c r="AG64" s="597"/>
      <c r="AH64" s="597"/>
      <c r="AI64" s="597"/>
      <c r="AJ64" s="597"/>
      <c r="AK64" s="597"/>
      <c r="AL64" s="597"/>
      <c r="AM64" s="597"/>
      <c r="AN64" s="597"/>
      <c r="AO64" s="597"/>
      <c r="AP64" s="597"/>
      <c r="AQ64" s="597"/>
      <c r="AR64" s="597"/>
      <c r="AS64" s="597"/>
    </row>
    <row r="65" spans="3:45" ht="11.25" customHeight="1">
      <c r="C65" s="597"/>
      <c r="D65" s="597"/>
      <c r="E65" s="597"/>
      <c r="F65" s="597"/>
      <c r="G65" s="597"/>
      <c r="H65" s="597"/>
      <c r="I65" s="597"/>
      <c r="J65" s="597"/>
      <c r="K65" s="597"/>
      <c r="L65" s="597"/>
      <c r="M65" s="597"/>
      <c r="N65" s="597"/>
      <c r="O65" s="597"/>
      <c r="P65" s="597"/>
      <c r="Q65" s="597"/>
      <c r="R65" s="597"/>
      <c r="S65" s="597"/>
      <c r="T65" s="597"/>
      <c r="U65" s="597"/>
      <c r="V65" s="597"/>
      <c r="W65" s="597"/>
      <c r="X65" s="597"/>
      <c r="Y65" s="597"/>
      <c r="Z65" s="597"/>
      <c r="AA65" s="597"/>
      <c r="AB65" s="597"/>
      <c r="AC65" s="597"/>
      <c r="AD65" s="597"/>
      <c r="AE65" s="597"/>
      <c r="AF65" s="597"/>
      <c r="AG65" s="597"/>
      <c r="AH65" s="597"/>
      <c r="AI65" s="597"/>
      <c r="AJ65" s="597"/>
      <c r="AK65" s="597"/>
      <c r="AL65" s="597"/>
      <c r="AM65" s="597"/>
      <c r="AN65" s="597"/>
      <c r="AO65" s="597"/>
      <c r="AP65" s="597"/>
      <c r="AQ65" s="597"/>
      <c r="AR65" s="597"/>
      <c r="AS65" s="597"/>
    </row>
    <row r="66" spans="3:45" ht="11.25" customHeight="1">
      <c r="C66" s="597" t="s">
        <v>380</v>
      </c>
      <c r="D66" s="597"/>
      <c r="E66" s="597"/>
      <c r="F66" s="597"/>
      <c r="G66" s="597"/>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597"/>
      <c r="AI66" s="597"/>
      <c r="AJ66" s="597"/>
      <c r="AK66" s="597"/>
      <c r="AL66" s="597"/>
      <c r="AM66" s="597"/>
      <c r="AN66" s="597"/>
      <c r="AO66" s="597"/>
      <c r="AP66" s="597"/>
      <c r="AQ66" s="597"/>
      <c r="AR66" s="597"/>
      <c r="AS66" s="597"/>
    </row>
    <row r="67" spans="3:45" ht="11.25" customHeight="1">
      <c r="C67" s="597"/>
      <c r="D67" s="597"/>
      <c r="E67" s="597"/>
      <c r="F67" s="597"/>
      <c r="G67" s="597"/>
      <c r="H67" s="597"/>
      <c r="I67" s="597"/>
      <c r="J67" s="597"/>
      <c r="K67" s="597"/>
      <c r="L67" s="597"/>
      <c r="M67" s="597"/>
      <c r="N67" s="597"/>
      <c r="O67" s="597"/>
      <c r="P67" s="597"/>
      <c r="Q67" s="597"/>
      <c r="R67" s="597"/>
      <c r="S67" s="597"/>
      <c r="T67" s="597"/>
      <c r="U67" s="597"/>
      <c r="V67" s="597"/>
      <c r="W67" s="597"/>
      <c r="X67" s="597"/>
      <c r="Y67" s="597"/>
      <c r="Z67" s="597"/>
      <c r="AA67" s="597"/>
      <c r="AB67" s="597"/>
      <c r="AC67" s="597"/>
      <c r="AD67" s="597"/>
      <c r="AE67" s="597"/>
      <c r="AF67" s="597"/>
      <c r="AG67" s="597"/>
      <c r="AH67" s="597"/>
      <c r="AI67" s="597"/>
      <c r="AJ67" s="597"/>
      <c r="AK67" s="597"/>
      <c r="AL67" s="597"/>
      <c r="AM67" s="597"/>
      <c r="AN67" s="597"/>
      <c r="AO67" s="597"/>
      <c r="AP67" s="597"/>
      <c r="AQ67" s="597"/>
      <c r="AR67" s="597"/>
      <c r="AS67" s="597"/>
    </row>
    <row r="68" spans="3:45" ht="11.25" customHeight="1">
      <c r="C68" s="597" t="s">
        <v>381</v>
      </c>
      <c r="D68" s="597"/>
      <c r="E68" s="597"/>
      <c r="F68" s="597"/>
      <c r="G68" s="597"/>
      <c r="H68" s="597"/>
      <c r="I68" s="597"/>
      <c r="J68" s="597"/>
      <c r="K68" s="597"/>
      <c r="L68" s="597"/>
      <c r="M68" s="597"/>
      <c r="N68" s="597"/>
      <c r="O68" s="597"/>
      <c r="P68" s="597"/>
      <c r="Q68" s="597"/>
      <c r="R68" s="597"/>
      <c r="S68" s="597"/>
      <c r="T68" s="597"/>
      <c r="U68" s="597"/>
      <c r="V68" s="597"/>
      <c r="W68" s="597"/>
      <c r="X68" s="597"/>
      <c r="Y68" s="597"/>
      <c r="Z68" s="597"/>
      <c r="AA68" s="597"/>
      <c r="AB68" s="597"/>
      <c r="AC68" s="597"/>
      <c r="AD68" s="597"/>
      <c r="AE68" s="597"/>
      <c r="AF68" s="597"/>
      <c r="AG68" s="597"/>
      <c r="AH68" s="597"/>
      <c r="AI68" s="597"/>
      <c r="AJ68" s="597"/>
      <c r="AK68" s="597"/>
      <c r="AL68" s="597"/>
      <c r="AM68" s="597"/>
      <c r="AN68" s="597"/>
      <c r="AO68" s="597"/>
      <c r="AP68" s="597"/>
      <c r="AQ68" s="597"/>
      <c r="AR68" s="597"/>
      <c r="AS68" s="597"/>
    </row>
    <row r="69" spans="2:45" ht="11.25" customHeight="1">
      <c r="B69" s="311"/>
      <c r="C69" s="597"/>
      <c r="D69" s="597"/>
      <c r="E69" s="597"/>
      <c r="F69" s="597"/>
      <c r="G69" s="597"/>
      <c r="H69" s="597"/>
      <c r="I69" s="597"/>
      <c r="J69" s="597"/>
      <c r="K69" s="597"/>
      <c r="L69" s="597"/>
      <c r="M69" s="597"/>
      <c r="N69" s="597"/>
      <c r="O69" s="597"/>
      <c r="P69" s="597"/>
      <c r="Q69" s="597"/>
      <c r="R69" s="597"/>
      <c r="S69" s="597"/>
      <c r="T69" s="597"/>
      <c r="U69" s="597"/>
      <c r="V69" s="597"/>
      <c r="W69" s="597"/>
      <c r="X69" s="597"/>
      <c r="Y69" s="597"/>
      <c r="Z69" s="597"/>
      <c r="AA69" s="597"/>
      <c r="AB69" s="597"/>
      <c r="AC69" s="597"/>
      <c r="AD69" s="597"/>
      <c r="AE69" s="597"/>
      <c r="AF69" s="597"/>
      <c r="AG69" s="597"/>
      <c r="AH69" s="597"/>
      <c r="AI69" s="597"/>
      <c r="AJ69" s="597"/>
      <c r="AK69" s="597"/>
      <c r="AL69" s="597"/>
      <c r="AM69" s="597"/>
      <c r="AN69" s="597"/>
      <c r="AO69" s="597"/>
      <c r="AP69" s="597"/>
      <c r="AQ69" s="597"/>
      <c r="AR69" s="597"/>
      <c r="AS69" s="597"/>
    </row>
    <row r="70" spans="2:11" ht="11.25" customHeight="1">
      <c r="B70" s="311"/>
      <c r="C70" s="341"/>
      <c r="E70" s="311"/>
      <c r="F70" s="311"/>
      <c r="G70" s="311"/>
      <c r="H70" s="311"/>
      <c r="I70" s="311"/>
      <c r="J70" s="311"/>
      <c r="K70" s="311"/>
    </row>
    <row r="71" spans="2:11" ht="11.25" customHeight="1">
      <c r="B71" s="311"/>
      <c r="C71" s="311"/>
      <c r="D71" s="311"/>
      <c r="E71" s="311"/>
      <c r="F71" s="311"/>
      <c r="G71" s="311"/>
      <c r="H71" s="311"/>
      <c r="I71" s="311"/>
      <c r="J71" s="311"/>
      <c r="K71" s="311"/>
    </row>
    <row r="72" spans="2:11" ht="11.25" customHeight="1">
      <c r="B72" s="311"/>
      <c r="C72" s="311"/>
      <c r="D72" s="311"/>
      <c r="E72" s="311"/>
      <c r="F72" s="311"/>
      <c r="G72" s="311"/>
      <c r="H72" s="311"/>
      <c r="I72" s="311"/>
      <c r="J72" s="311"/>
      <c r="K72" s="311"/>
    </row>
    <row r="73" spans="1:11" ht="11.25" customHeight="1">
      <c r="A73" s="311"/>
      <c r="B73" s="311"/>
      <c r="C73" s="311"/>
      <c r="D73" s="311"/>
      <c r="E73" s="311"/>
      <c r="F73" s="311"/>
      <c r="G73" s="311"/>
      <c r="H73" s="311"/>
      <c r="I73" s="311"/>
      <c r="J73" s="311"/>
      <c r="K73" s="311"/>
    </row>
    <row r="74" ht="11.25" customHeight="1">
      <c r="D74" s="311"/>
    </row>
  </sheetData>
  <sheetProtection/>
  <mergeCells count="14">
    <mergeCell ref="C66:AS67"/>
    <mergeCell ref="C68:AS69"/>
    <mergeCell ref="C58:AS59"/>
    <mergeCell ref="A52:J53"/>
    <mergeCell ref="A1:AA3"/>
    <mergeCell ref="C60:AS61"/>
    <mergeCell ref="C62:AS63"/>
    <mergeCell ref="C64:AS65"/>
    <mergeCell ref="W5:Y7"/>
    <mergeCell ref="A5:V7"/>
    <mergeCell ref="AA5:AS7"/>
    <mergeCell ref="A9:AS50"/>
    <mergeCell ref="C54:AS55"/>
    <mergeCell ref="C56:AS57"/>
  </mergeCells>
  <dataValidations count="1">
    <dataValidation type="list" allowBlank="1" showInputMessage="1" showErrorMessage="1" sqref="W5:Y7">
      <formula1>"イ,ロ,ハ,ニ,ホ,ヘ,ト"</formula1>
    </dataValidation>
  </dataValidations>
  <printOptions horizontalCentered="1"/>
  <pageMargins left="0.5905511811023623" right="0.5905511811023623" top="0.5905511811023623" bottom="0.7874015748031497" header="0.5118110236220472" footer="0.5118110236220472"/>
  <pageSetup horizontalDpi="600" verticalDpi="600" orientation="portrait" paperSize="9" r:id="rId2"/>
  <legacyDrawingHF r:id="rId1"/>
</worksheet>
</file>

<file path=xl/worksheets/sheet6.xml><?xml version="1.0" encoding="utf-8"?>
<worksheet xmlns="http://schemas.openxmlformats.org/spreadsheetml/2006/main" xmlns:r="http://schemas.openxmlformats.org/officeDocument/2006/relationships">
  <dimension ref="A1:AV102"/>
  <sheetViews>
    <sheetView view="pageLayout" zoomScaleSheetLayoutView="110" workbookViewId="0" topLeftCell="A58">
      <selection activeCell="V84" sqref="V84:AL92"/>
    </sheetView>
  </sheetViews>
  <sheetFormatPr defaultColWidth="2.140625" defaultRowHeight="11.25" customHeight="1"/>
  <cols>
    <col min="1" max="1" width="2.140625" style="61" customWidth="1"/>
    <col min="2" max="2" width="2.140625" style="60" customWidth="1"/>
    <col min="3" max="3" width="2.140625" style="63" customWidth="1"/>
    <col min="4" max="46" width="2.140625" style="60" customWidth="1"/>
    <col min="47" max="16384" width="2.140625" style="61" customWidth="1"/>
  </cols>
  <sheetData>
    <row r="1" spans="1:48" ht="11.25" customHeight="1">
      <c r="A1" s="760" t="s">
        <v>239</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761"/>
      <c r="AR1" s="761"/>
      <c r="AS1" s="761"/>
      <c r="AT1" s="761"/>
      <c r="AU1" s="761"/>
      <c r="AV1" s="762"/>
    </row>
    <row r="2" spans="1:48" ht="11.25" customHeight="1">
      <c r="A2" s="763"/>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5"/>
    </row>
    <row r="3" spans="1:48" ht="11.25" customHeight="1" thickBot="1">
      <c r="A3" s="766"/>
      <c r="B3" s="767"/>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767"/>
      <c r="AJ3" s="767"/>
      <c r="AK3" s="767"/>
      <c r="AL3" s="767"/>
      <c r="AM3" s="767"/>
      <c r="AN3" s="767"/>
      <c r="AO3" s="767"/>
      <c r="AP3" s="767"/>
      <c r="AQ3" s="767"/>
      <c r="AR3" s="767"/>
      <c r="AS3" s="767"/>
      <c r="AT3" s="767"/>
      <c r="AU3" s="767"/>
      <c r="AV3" s="768"/>
    </row>
    <row r="4" spans="3:8" ht="12">
      <c r="C4" s="60"/>
      <c r="H4" s="63"/>
    </row>
    <row r="5" ht="13.5">
      <c r="D5" s="62"/>
    </row>
    <row r="6" spans="2:46" ht="12">
      <c r="B6" s="771" t="s">
        <v>364</v>
      </c>
      <c r="C6" s="772"/>
      <c r="D6" s="772"/>
      <c r="E6" s="772"/>
      <c r="F6" s="772"/>
      <c r="G6" s="772"/>
      <c r="H6" s="772"/>
      <c r="I6" s="772"/>
      <c r="J6" s="772"/>
      <c r="K6" s="772"/>
      <c r="L6" s="772"/>
      <c r="M6" s="772"/>
      <c r="N6" s="772"/>
      <c r="O6" s="772"/>
      <c r="P6" s="772"/>
      <c r="Q6" s="772"/>
      <c r="R6" s="772"/>
      <c r="S6" s="772"/>
      <c r="T6" s="772"/>
      <c r="U6" s="773"/>
      <c r="V6" s="769" t="s">
        <v>66</v>
      </c>
      <c r="W6" s="770"/>
      <c r="X6" s="770"/>
      <c r="Y6" s="770"/>
      <c r="Z6" s="770"/>
      <c r="AA6" s="770"/>
      <c r="AB6" s="770"/>
      <c r="AC6" s="770"/>
      <c r="AD6" s="770"/>
      <c r="AE6" s="770"/>
      <c r="AF6" s="770"/>
      <c r="AG6" s="770"/>
      <c r="AH6" s="770"/>
      <c r="AI6" s="770"/>
      <c r="AJ6" s="770"/>
      <c r="AK6" s="770"/>
      <c r="AL6" s="770"/>
      <c r="AM6" s="770"/>
      <c r="AN6" s="770"/>
      <c r="AO6" s="770"/>
      <c r="AP6" s="770"/>
      <c r="AQ6" s="770"/>
      <c r="AR6" s="770"/>
      <c r="AS6" s="770"/>
      <c r="AT6" s="770"/>
    </row>
    <row r="7" spans="2:46" ht="11.25" customHeight="1">
      <c r="B7" s="783" t="s">
        <v>363</v>
      </c>
      <c r="C7" s="784"/>
      <c r="D7" s="784"/>
      <c r="E7" s="784"/>
      <c r="F7" s="784"/>
      <c r="G7" s="784"/>
      <c r="H7" s="784"/>
      <c r="I7" s="784"/>
      <c r="J7" s="784"/>
      <c r="K7" s="784"/>
      <c r="L7" s="784"/>
      <c r="M7" s="784"/>
      <c r="N7" s="784"/>
      <c r="O7" s="784"/>
      <c r="P7" s="784"/>
      <c r="Q7" s="784"/>
      <c r="R7" s="784"/>
      <c r="S7" s="784"/>
      <c r="T7" s="784"/>
      <c r="U7" s="785"/>
      <c r="V7" s="770"/>
      <c r="W7" s="770"/>
      <c r="X7" s="770"/>
      <c r="Y7" s="770"/>
      <c r="Z7" s="770"/>
      <c r="AA7" s="770"/>
      <c r="AB7" s="770"/>
      <c r="AC7" s="770"/>
      <c r="AD7" s="770"/>
      <c r="AE7" s="770"/>
      <c r="AF7" s="770"/>
      <c r="AG7" s="770"/>
      <c r="AH7" s="770"/>
      <c r="AI7" s="770"/>
      <c r="AJ7" s="770"/>
      <c r="AK7" s="770"/>
      <c r="AL7" s="770"/>
      <c r="AM7" s="770"/>
      <c r="AN7" s="770"/>
      <c r="AO7" s="770"/>
      <c r="AP7" s="770"/>
      <c r="AQ7" s="770"/>
      <c r="AR7" s="770"/>
      <c r="AS7" s="770"/>
      <c r="AT7" s="770"/>
    </row>
    <row r="8" spans="2:46" ht="11.25" customHeight="1">
      <c r="B8" s="786"/>
      <c r="C8" s="784"/>
      <c r="D8" s="784"/>
      <c r="E8" s="784"/>
      <c r="F8" s="784"/>
      <c r="G8" s="784"/>
      <c r="H8" s="784"/>
      <c r="I8" s="784"/>
      <c r="J8" s="784"/>
      <c r="K8" s="784"/>
      <c r="L8" s="784"/>
      <c r="M8" s="784"/>
      <c r="N8" s="784"/>
      <c r="O8" s="784"/>
      <c r="P8" s="784"/>
      <c r="Q8" s="784"/>
      <c r="R8" s="784"/>
      <c r="S8" s="784"/>
      <c r="T8" s="784"/>
      <c r="U8" s="785"/>
      <c r="V8" s="770"/>
      <c r="W8" s="770"/>
      <c r="X8" s="770"/>
      <c r="Y8" s="770"/>
      <c r="Z8" s="770"/>
      <c r="AA8" s="770"/>
      <c r="AB8" s="770"/>
      <c r="AC8" s="770"/>
      <c r="AD8" s="770"/>
      <c r="AE8" s="770"/>
      <c r="AF8" s="770"/>
      <c r="AG8" s="770"/>
      <c r="AH8" s="770"/>
      <c r="AI8" s="770"/>
      <c r="AJ8" s="770"/>
      <c r="AK8" s="770"/>
      <c r="AL8" s="770"/>
      <c r="AM8" s="770"/>
      <c r="AN8" s="770"/>
      <c r="AO8" s="770"/>
      <c r="AP8" s="770"/>
      <c r="AQ8" s="770"/>
      <c r="AR8" s="770"/>
      <c r="AS8" s="770"/>
      <c r="AT8" s="770"/>
    </row>
    <row r="9" spans="2:46" ht="12">
      <c r="B9" s="787"/>
      <c r="C9" s="788"/>
      <c r="D9" s="788"/>
      <c r="E9" s="788"/>
      <c r="F9" s="788"/>
      <c r="G9" s="788"/>
      <c r="H9" s="788"/>
      <c r="I9" s="788"/>
      <c r="J9" s="788"/>
      <c r="K9" s="788"/>
      <c r="L9" s="788"/>
      <c r="M9" s="788"/>
      <c r="N9" s="788"/>
      <c r="O9" s="788"/>
      <c r="P9" s="788"/>
      <c r="Q9" s="788"/>
      <c r="R9" s="788"/>
      <c r="S9" s="788"/>
      <c r="T9" s="788"/>
      <c r="U9" s="789"/>
      <c r="V9" s="769" t="s">
        <v>64</v>
      </c>
      <c r="W9" s="770"/>
      <c r="X9" s="770"/>
      <c r="Y9" s="770"/>
      <c r="Z9" s="770"/>
      <c r="AA9" s="770"/>
      <c r="AB9" s="770"/>
      <c r="AC9" s="770"/>
      <c r="AD9" s="770"/>
      <c r="AE9" s="770"/>
      <c r="AF9" s="770"/>
      <c r="AG9" s="770"/>
      <c r="AH9" s="770"/>
      <c r="AI9" s="770"/>
      <c r="AJ9" s="770"/>
      <c r="AK9" s="770"/>
      <c r="AL9" s="770"/>
      <c r="AM9" s="769" t="s">
        <v>65</v>
      </c>
      <c r="AN9" s="770"/>
      <c r="AO9" s="770"/>
      <c r="AP9" s="770"/>
      <c r="AQ9" s="770"/>
      <c r="AR9" s="770"/>
      <c r="AS9" s="770"/>
      <c r="AT9" s="770"/>
    </row>
    <row r="10" spans="2:46" ht="15.75" customHeight="1">
      <c r="B10" s="130"/>
      <c r="C10" s="131" t="s">
        <v>155</v>
      </c>
      <c r="D10" s="132"/>
      <c r="E10" s="132"/>
      <c r="F10" s="132"/>
      <c r="G10" s="132"/>
      <c r="H10" s="132"/>
      <c r="I10" s="132"/>
      <c r="J10" s="132"/>
      <c r="K10" s="132"/>
      <c r="L10" s="132"/>
      <c r="M10" s="132"/>
      <c r="N10" s="132"/>
      <c r="O10" s="132"/>
      <c r="P10" s="132"/>
      <c r="Q10" s="132"/>
      <c r="R10" s="132"/>
      <c r="S10" s="132"/>
      <c r="T10" s="132"/>
      <c r="U10" s="133"/>
      <c r="V10" s="134"/>
      <c r="W10" s="134"/>
      <c r="X10" s="134"/>
      <c r="Y10" s="134"/>
      <c r="Z10" s="134"/>
      <c r="AA10" s="134"/>
      <c r="AB10" s="134"/>
      <c r="AC10" s="134"/>
      <c r="AD10" s="134"/>
      <c r="AE10" s="134"/>
      <c r="AF10" s="134"/>
      <c r="AG10" s="134"/>
      <c r="AH10" s="134"/>
      <c r="AI10" s="134"/>
      <c r="AJ10" s="134"/>
      <c r="AK10" s="134"/>
      <c r="AL10" s="134"/>
      <c r="AM10" s="135"/>
      <c r="AN10" s="136"/>
      <c r="AO10" s="136"/>
      <c r="AP10" s="136"/>
      <c r="AQ10" s="136"/>
      <c r="AR10" s="136"/>
      <c r="AS10" s="136"/>
      <c r="AT10" s="137"/>
    </row>
    <row r="11" spans="2:46" ht="15.75" customHeight="1">
      <c r="B11" s="130"/>
      <c r="C11" s="134" t="s">
        <v>137</v>
      </c>
      <c r="D11" s="132"/>
      <c r="E11" s="132"/>
      <c r="F11" s="132"/>
      <c r="G11" s="132"/>
      <c r="H11" s="132"/>
      <c r="I11" s="132"/>
      <c r="J11" s="132"/>
      <c r="K11" s="132"/>
      <c r="L11" s="132"/>
      <c r="M11" s="132"/>
      <c r="N11" s="132"/>
      <c r="O11" s="132"/>
      <c r="P11" s="132"/>
      <c r="Q11" s="132"/>
      <c r="R11" s="132"/>
      <c r="S11" s="132"/>
      <c r="T11" s="132"/>
      <c r="U11" s="133"/>
      <c r="V11" s="754" t="s">
        <v>463</v>
      </c>
      <c r="W11" s="758"/>
      <c r="X11" s="758"/>
      <c r="Y11" s="758"/>
      <c r="Z11" s="758"/>
      <c r="AA11" s="758"/>
      <c r="AB11" s="758"/>
      <c r="AC11" s="758"/>
      <c r="AD11" s="758"/>
      <c r="AE11" s="758"/>
      <c r="AF11" s="758"/>
      <c r="AG11" s="758"/>
      <c r="AH11" s="758"/>
      <c r="AI11" s="758"/>
      <c r="AJ11" s="758"/>
      <c r="AK11" s="758"/>
      <c r="AL11" s="759"/>
      <c r="AM11" s="754" t="s">
        <v>469</v>
      </c>
      <c r="AN11" s="755"/>
      <c r="AO11" s="755"/>
      <c r="AP11" s="755"/>
      <c r="AQ11" s="755"/>
      <c r="AR11" s="755"/>
      <c r="AS11" s="755"/>
      <c r="AT11" s="756"/>
    </row>
    <row r="12" spans="2:46" ht="15.75" customHeight="1">
      <c r="B12" s="130"/>
      <c r="C12" s="134" t="s">
        <v>136</v>
      </c>
      <c r="D12" s="132"/>
      <c r="E12" s="132"/>
      <c r="F12" s="132"/>
      <c r="G12" s="132"/>
      <c r="H12" s="132"/>
      <c r="I12" s="132"/>
      <c r="J12" s="132"/>
      <c r="K12" s="132"/>
      <c r="L12" s="132"/>
      <c r="M12" s="132"/>
      <c r="N12" s="132"/>
      <c r="O12" s="132"/>
      <c r="P12" s="132"/>
      <c r="Q12" s="132"/>
      <c r="R12" s="132"/>
      <c r="S12" s="132"/>
      <c r="T12" s="132"/>
      <c r="U12" s="133"/>
      <c r="V12" s="757"/>
      <c r="W12" s="758"/>
      <c r="X12" s="758"/>
      <c r="Y12" s="758"/>
      <c r="Z12" s="758"/>
      <c r="AA12" s="758"/>
      <c r="AB12" s="758"/>
      <c r="AC12" s="758"/>
      <c r="AD12" s="758"/>
      <c r="AE12" s="758"/>
      <c r="AF12" s="758"/>
      <c r="AG12" s="758"/>
      <c r="AH12" s="758"/>
      <c r="AI12" s="758"/>
      <c r="AJ12" s="758"/>
      <c r="AK12" s="758"/>
      <c r="AL12" s="759"/>
      <c r="AM12" s="754"/>
      <c r="AN12" s="755"/>
      <c r="AO12" s="755"/>
      <c r="AP12" s="755"/>
      <c r="AQ12" s="755"/>
      <c r="AR12" s="755"/>
      <c r="AS12" s="755"/>
      <c r="AT12" s="756"/>
    </row>
    <row r="13" spans="2:46" ht="15.75" customHeight="1">
      <c r="B13" s="130"/>
      <c r="C13" s="134" t="s">
        <v>138</v>
      </c>
      <c r="D13" s="132"/>
      <c r="E13" s="132"/>
      <c r="F13" s="132"/>
      <c r="G13" s="132"/>
      <c r="H13" s="132"/>
      <c r="I13" s="132"/>
      <c r="J13" s="132"/>
      <c r="K13" s="132"/>
      <c r="L13" s="132"/>
      <c r="M13" s="132"/>
      <c r="N13" s="132"/>
      <c r="O13" s="132"/>
      <c r="P13" s="132"/>
      <c r="Q13" s="132"/>
      <c r="R13" s="132"/>
      <c r="S13" s="132"/>
      <c r="T13" s="132"/>
      <c r="U13" s="133"/>
      <c r="V13" s="757"/>
      <c r="W13" s="758"/>
      <c r="X13" s="758"/>
      <c r="Y13" s="758"/>
      <c r="Z13" s="758"/>
      <c r="AA13" s="758"/>
      <c r="AB13" s="758"/>
      <c r="AC13" s="758"/>
      <c r="AD13" s="758"/>
      <c r="AE13" s="758"/>
      <c r="AF13" s="758"/>
      <c r="AG13" s="758"/>
      <c r="AH13" s="758"/>
      <c r="AI13" s="758"/>
      <c r="AJ13" s="758"/>
      <c r="AK13" s="758"/>
      <c r="AL13" s="759"/>
      <c r="AM13" s="754"/>
      <c r="AN13" s="755"/>
      <c r="AO13" s="755"/>
      <c r="AP13" s="755"/>
      <c r="AQ13" s="755"/>
      <c r="AR13" s="755"/>
      <c r="AS13" s="755"/>
      <c r="AT13" s="756"/>
    </row>
    <row r="14" spans="2:46" ht="15.75" customHeight="1">
      <c r="B14" s="130"/>
      <c r="C14" s="134" t="s">
        <v>139</v>
      </c>
      <c r="D14" s="132"/>
      <c r="E14" s="132"/>
      <c r="F14" s="132"/>
      <c r="G14" s="132"/>
      <c r="H14" s="132"/>
      <c r="I14" s="132"/>
      <c r="J14" s="132"/>
      <c r="K14" s="132"/>
      <c r="L14" s="132"/>
      <c r="M14" s="132"/>
      <c r="N14" s="132"/>
      <c r="O14" s="132"/>
      <c r="P14" s="132"/>
      <c r="Q14" s="132"/>
      <c r="R14" s="132"/>
      <c r="S14" s="132"/>
      <c r="T14" s="132"/>
      <c r="U14" s="133"/>
      <c r="V14" s="757"/>
      <c r="W14" s="758"/>
      <c r="X14" s="758"/>
      <c r="Y14" s="758"/>
      <c r="Z14" s="758"/>
      <c r="AA14" s="758"/>
      <c r="AB14" s="758"/>
      <c r="AC14" s="758"/>
      <c r="AD14" s="758"/>
      <c r="AE14" s="758"/>
      <c r="AF14" s="758"/>
      <c r="AG14" s="758"/>
      <c r="AH14" s="758"/>
      <c r="AI14" s="758"/>
      <c r="AJ14" s="758"/>
      <c r="AK14" s="758"/>
      <c r="AL14" s="759"/>
      <c r="AM14" s="754"/>
      <c r="AN14" s="755"/>
      <c r="AO14" s="755"/>
      <c r="AP14" s="755"/>
      <c r="AQ14" s="755"/>
      <c r="AR14" s="755"/>
      <c r="AS14" s="755"/>
      <c r="AT14" s="756"/>
    </row>
    <row r="15" spans="2:46" ht="15.75" customHeight="1">
      <c r="B15" s="130"/>
      <c r="C15" s="134" t="s">
        <v>358</v>
      </c>
      <c r="D15" s="132"/>
      <c r="E15" s="132"/>
      <c r="F15" s="132"/>
      <c r="G15" s="132"/>
      <c r="H15" s="132"/>
      <c r="I15" s="132"/>
      <c r="J15" s="132"/>
      <c r="K15" s="132"/>
      <c r="L15" s="132"/>
      <c r="M15" s="132"/>
      <c r="N15" s="132"/>
      <c r="O15" s="132"/>
      <c r="P15" s="132"/>
      <c r="Q15" s="132"/>
      <c r="R15" s="132"/>
      <c r="S15" s="132"/>
      <c r="T15" s="132"/>
      <c r="U15" s="133"/>
      <c r="V15" s="757"/>
      <c r="W15" s="758"/>
      <c r="X15" s="758"/>
      <c r="Y15" s="758"/>
      <c r="Z15" s="758"/>
      <c r="AA15" s="758"/>
      <c r="AB15" s="758"/>
      <c r="AC15" s="758"/>
      <c r="AD15" s="758"/>
      <c r="AE15" s="758"/>
      <c r="AF15" s="758"/>
      <c r="AG15" s="758"/>
      <c r="AH15" s="758"/>
      <c r="AI15" s="758"/>
      <c r="AJ15" s="758"/>
      <c r="AK15" s="758"/>
      <c r="AL15" s="759"/>
      <c r="AM15" s="754"/>
      <c r="AN15" s="755"/>
      <c r="AO15" s="755"/>
      <c r="AP15" s="755"/>
      <c r="AQ15" s="755"/>
      <c r="AR15" s="755"/>
      <c r="AS15" s="755"/>
      <c r="AT15" s="756"/>
    </row>
    <row r="16" spans="2:46" ht="15.75" customHeight="1">
      <c r="B16" s="130"/>
      <c r="C16" s="140"/>
      <c r="D16" s="132"/>
      <c r="E16" s="132"/>
      <c r="F16" s="132"/>
      <c r="G16" s="132"/>
      <c r="H16" s="132"/>
      <c r="I16" s="132"/>
      <c r="J16" s="132"/>
      <c r="K16" s="132"/>
      <c r="L16" s="132"/>
      <c r="M16" s="132"/>
      <c r="N16" s="132"/>
      <c r="O16" s="132"/>
      <c r="P16" s="132"/>
      <c r="Q16" s="132"/>
      <c r="R16" s="132"/>
      <c r="S16" s="132"/>
      <c r="T16" s="132"/>
      <c r="U16" s="133"/>
      <c r="V16" s="134"/>
      <c r="W16" s="134"/>
      <c r="X16" s="134"/>
      <c r="Y16" s="134"/>
      <c r="Z16" s="134"/>
      <c r="AA16" s="134"/>
      <c r="AB16" s="134"/>
      <c r="AC16" s="134"/>
      <c r="AD16" s="134"/>
      <c r="AE16" s="134"/>
      <c r="AF16" s="134"/>
      <c r="AG16" s="134"/>
      <c r="AH16" s="134"/>
      <c r="AI16" s="134"/>
      <c r="AJ16" s="134"/>
      <c r="AK16" s="134"/>
      <c r="AL16" s="134"/>
      <c r="AM16" s="138"/>
      <c r="AN16" s="134"/>
      <c r="AO16" s="134"/>
      <c r="AP16" s="134"/>
      <c r="AQ16" s="134"/>
      <c r="AR16" s="134"/>
      <c r="AS16" s="134"/>
      <c r="AT16" s="139"/>
    </row>
    <row r="17" spans="2:46" ht="15.75" customHeight="1">
      <c r="B17" s="130"/>
      <c r="C17" s="131" t="s">
        <v>156</v>
      </c>
      <c r="D17" s="132"/>
      <c r="E17" s="132"/>
      <c r="F17" s="132"/>
      <c r="G17" s="132"/>
      <c r="H17" s="132"/>
      <c r="I17" s="132"/>
      <c r="J17" s="132"/>
      <c r="K17" s="132"/>
      <c r="L17" s="132"/>
      <c r="M17" s="132"/>
      <c r="N17" s="132"/>
      <c r="O17" s="132"/>
      <c r="P17" s="132"/>
      <c r="Q17" s="132"/>
      <c r="R17" s="132"/>
      <c r="S17" s="132"/>
      <c r="T17" s="132"/>
      <c r="U17" s="133"/>
      <c r="V17" s="134"/>
      <c r="W17" s="134"/>
      <c r="X17" s="134"/>
      <c r="Y17" s="134"/>
      <c r="Z17" s="134"/>
      <c r="AA17" s="134"/>
      <c r="AB17" s="134"/>
      <c r="AC17" s="134"/>
      <c r="AD17" s="134"/>
      <c r="AE17" s="134"/>
      <c r="AF17" s="134"/>
      <c r="AG17" s="134"/>
      <c r="AH17" s="134"/>
      <c r="AI17" s="134"/>
      <c r="AJ17" s="134"/>
      <c r="AK17" s="134"/>
      <c r="AL17" s="134"/>
      <c r="AM17" s="138"/>
      <c r="AN17" s="134"/>
      <c r="AO17" s="134"/>
      <c r="AP17" s="134"/>
      <c r="AQ17" s="134"/>
      <c r="AR17" s="134"/>
      <c r="AS17" s="134"/>
      <c r="AT17" s="139"/>
    </row>
    <row r="18" spans="2:46" ht="15.75" customHeight="1">
      <c r="B18" s="130"/>
      <c r="C18" s="140" t="s">
        <v>59</v>
      </c>
      <c r="D18" s="132"/>
      <c r="E18" s="132"/>
      <c r="F18" s="132"/>
      <c r="G18" s="132"/>
      <c r="H18" s="132"/>
      <c r="I18" s="132"/>
      <c r="J18" s="132"/>
      <c r="K18" s="132"/>
      <c r="L18" s="132"/>
      <c r="M18" s="132"/>
      <c r="N18" s="132"/>
      <c r="O18" s="132"/>
      <c r="P18" s="132"/>
      <c r="Q18" s="132"/>
      <c r="R18" s="132"/>
      <c r="S18" s="132"/>
      <c r="T18" s="132"/>
      <c r="U18" s="133"/>
      <c r="V18" s="134"/>
      <c r="W18" s="134"/>
      <c r="X18" s="134"/>
      <c r="Y18" s="134"/>
      <c r="Z18" s="134"/>
      <c r="AA18" s="134"/>
      <c r="AB18" s="134"/>
      <c r="AC18" s="134"/>
      <c r="AD18" s="134"/>
      <c r="AE18" s="134"/>
      <c r="AF18" s="134"/>
      <c r="AG18" s="134"/>
      <c r="AH18" s="134"/>
      <c r="AI18" s="134"/>
      <c r="AJ18" s="134"/>
      <c r="AK18" s="134"/>
      <c r="AL18" s="134"/>
      <c r="AM18" s="138"/>
      <c r="AN18" s="134"/>
      <c r="AO18" s="134"/>
      <c r="AP18" s="134"/>
      <c r="AQ18" s="134"/>
      <c r="AR18" s="134"/>
      <c r="AS18" s="134"/>
      <c r="AT18" s="139"/>
    </row>
    <row r="19" spans="2:46" ht="15.75" customHeight="1">
      <c r="B19" s="130"/>
      <c r="C19" s="134" t="s">
        <v>157</v>
      </c>
      <c r="D19" s="132"/>
      <c r="E19" s="132"/>
      <c r="F19" s="132"/>
      <c r="G19" s="132"/>
      <c r="H19" s="132"/>
      <c r="I19" s="132"/>
      <c r="J19" s="132"/>
      <c r="K19" s="132"/>
      <c r="L19" s="132"/>
      <c r="M19" s="132"/>
      <c r="N19" s="132"/>
      <c r="O19" s="132"/>
      <c r="P19" s="132"/>
      <c r="Q19" s="132"/>
      <c r="R19" s="132"/>
      <c r="S19" s="132"/>
      <c r="T19" s="132"/>
      <c r="U19" s="133"/>
      <c r="V19" s="754" t="s">
        <v>465</v>
      </c>
      <c r="W19" s="758"/>
      <c r="X19" s="758"/>
      <c r="Y19" s="758"/>
      <c r="Z19" s="758"/>
      <c r="AA19" s="758"/>
      <c r="AB19" s="758"/>
      <c r="AC19" s="758"/>
      <c r="AD19" s="758"/>
      <c r="AE19" s="758"/>
      <c r="AF19" s="758"/>
      <c r="AG19" s="758"/>
      <c r="AH19" s="758"/>
      <c r="AI19" s="758"/>
      <c r="AJ19" s="758"/>
      <c r="AK19" s="758"/>
      <c r="AL19" s="759"/>
      <c r="AM19" s="757" t="s">
        <v>470</v>
      </c>
      <c r="AN19" s="758"/>
      <c r="AO19" s="758"/>
      <c r="AP19" s="758"/>
      <c r="AQ19" s="758"/>
      <c r="AR19" s="758"/>
      <c r="AS19" s="758"/>
      <c r="AT19" s="759"/>
    </row>
    <row r="20" spans="2:46" ht="15.75" customHeight="1">
      <c r="B20" s="130"/>
      <c r="C20" s="134" t="s">
        <v>140</v>
      </c>
      <c r="D20" s="141"/>
      <c r="E20" s="132"/>
      <c r="F20" s="132"/>
      <c r="G20" s="132"/>
      <c r="H20" s="132"/>
      <c r="I20" s="132"/>
      <c r="J20" s="132"/>
      <c r="K20" s="132"/>
      <c r="L20" s="132"/>
      <c r="M20" s="132"/>
      <c r="N20" s="132"/>
      <c r="O20" s="132"/>
      <c r="P20" s="132"/>
      <c r="Q20" s="132"/>
      <c r="R20" s="132"/>
      <c r="S20" s="132"/>
      <c r="T20" s="132"/>
      <c r="U20" s="133"/>
      <c r="V20" s="757"/>
      <c r="W20" s="758"/>
      <c r="X20" s="758"/>
      <c r="Y20" s="758"/>
      <c r="Z20" s="758"/>
      <c r="AA20" s="758"/>
      <c r="AB20" s="758"/>
      <c r="AC20" s="758"/>
      <c r="AD20" s="758"/>
      <c r="AE20" s="758"/>
      <c r="AF20" s="758"/>
      <c r="AG20" s="758"/>
      <c r="AH20" s="758"/>
      <c r="AI20" s="758"/>
      <c r="AJ20" s="758"/>
      <c r="AK20" s="758"/>
      <c r="AL20" s="759"/>
      <c r="AM20" s="757"/>
      <c r="AN20" s="758"/>
      <c r="AO20" s="758"/>
      <c r="AP20" s="758"/>
      <c r="AQ20" s="758"/>
      <c r="AR20" s="758"/>
      <c r="AS20" s="758"/>
      <c r="AT20" s="759"/>
    </row>
    <row r="21" spans="2:46" ht="15.75" customHeight="1">
      <c r="B21" s="130"/>
      <c r="C21" s="134" t="s">
        <v>141</v>
      </c>
      <c r="D21" s="141"/>
      <c r="E21" s="132"/>
      <c r="F21" s="132"/>
      <c r="G21" s="132"/>
      <c r="H21" s="132"/>
      <c r="I21" s="132"/>
      <c r="J21" s="132"/>
      <c r="K21" s="132"/>
      <c r="L21" s="132"/>
      <c r="M21" s="132"/>
      <c r="N21" s="132"/>
      <c r="O21" s="132"/>
      <c r="P21" s="132"/>
      <c r="Q21" s="132"/>
      <c r="R21" s="132"/>
      <c r="S21" s="132"/>
      <c r="T21" s="132"/>
      <c r="U21" s="133"/>
      <c r="V21" s="757"/>
      <c r="W21" s="758"/>
      <c r="X21" s="758"/>
      <c r="Y21" s="758"/>
      <c r="Z21" s="758"/>
      <c r="AA21" s="758"/>
      <c r="AB21" s="758"/>
      <c r="AC21" s="758"/>
      <c r="AD21" s="758"/>
      <c r="AE21" s="758"/>
      <c r="AF21" s="758"/>
      <c r="AG21" s="758"/>
      <c r="AH21" s="758"/>
      <c r="AI21" s="758"/>
      <c r="AJ21" s="758"/>
      <c r="AK21" s="758"/>
      <c r="AL21" s="759"/>
      <c r="AM21" s="757"/>
      <c r="AN21" s="758"/>
      <c r="AO21" s="758"/>
      <c r="AP21" s="758"/>
      <c r="AQ21" s="758"/>
      <c r="AR21" s="758"/>
      <c r="AS21" s="758"/>
      <c r="AT21" s="759"/>
    </row>
    <row r="22" spans="2:46" ht="15.75" customHeight="1">
      <c r="B22" s="130"/>
      <c r="C22" s="134" t="s">
        <v>142</v>
      </c>
      <c r="D22" s="141"/>
      <c r="E22" s="132"/>
      <c r="F22" s="132"/>
      <c r="G22" s="132"/>
      <c r="H22" s="132"/>
      <c r="I22" s="132"/>
      <c r="J22" s="132"/>
      <c r="K22" s="132"/>
      <c r="L22" s="132"/>
      <c r="M22" s="132"/>
      <c r="N22" s="132"/>
      <c r="O22" s="132"/>
      <c r="P22" s="132"/>
      <c r="Q22" s="132"/>
      <c r="R22" s="132"/>
      <c r="S22" s="132"/>
      <c r="T22" s="132"/>
      <c r="U22" s="133"/>
      <c r="V22" s="757"/>
      <c r="W22" s="758"/>
      <c r="X22" s="758"/>
      <c r="Y22" s="758"/>
      <c r="Z22" s="758"/>
      <c r="AA22" s="758"/>
      <c r="AB22" s="758"/>
      <c r="AC22" s="758"/>
      <c r="AD22" s="758"/>
      <c r="AE22" s="758"/>
      <c r="AF22" s="758"/>
      <c r="AG22" s="758"/>
      <c r="AH22" s="758"/>
      <c r="AI22" s="758"/>
      <c r="AJ22" s="758"/>
      <c r="AK22" s="758"/>
      <c r="AL22" s="759"/>
      <c r="AM22" s="757"/>
      <c r="AN22" s="758"/>
      <c r="AO22" s="758"/>
      <c r="AP22" s="758"/>
      <c r="AQ22" s="758"/>
      <c r="AR22" s="758"/>
      <c r="AS22" s="758"/>
      <c r="AT22" s="759"/>
    </row>
    <row r="23" spans="2:46" ht="15.75" customHeight="1">
      <c r="B23" s="130"/>
      <c r="C23" s="134" t="s">
        <v>359</v>
      </c>
      <c r="D23" s="141"/>
      <c r="E23" s="132"/>
      <c r="F23" s="132"/>
      <c r="G23" s="132"/>
      <c r="H23" s="132"/>
      <c r="I23" s="132"/>
      <c r="J23" s="132"/>
      <c r="K23" s="132"/>
      <c r="L23" s="132"/>
      <c r="M23" s="132"/>
      <c r="N23" s="132"/>
      <c r="O23" s="132"/>
      <c r="P23" s="132"/>
      <c r="Q23" s="132"/>
      <c r="R23" s="132"/>
      <c r="S23" s="132"/>
      <c r="T23" s="132"/>
      <c r="U23" s="133"/>
      <c r="V23" s="757"/>
      <c r="W23" s="758"/>
      <c r="X23" s="758"/>
      <c r="Y23" s="758"/>
      <c r="Z23" s="758"/>
      <c r="AA23" s="758"/>
      <c r="AB23" s="758"/>
      <c r="AC23" s="758"/>
      <c r="AD23" s="758"/>
      <c r="AE23" s="758"/>
      <c r="AF23" s="758"/>
      <c r="AG23" s="758"/>
      <c r="AH23" s="758"/>
      <c r="AI23" s="758"/>
      <c r="AJ23" s="758"/>
      <c r="AK23" s="758"/>
      <c r="AL23" s="759"/>
      <c r="AM23" s="757"/>
      <c r="AN23" s="758"/>
      <c r="AO23" s="758"/>
      <c r="AP23" s="758"/>
      <c r="AQ23" s="758"/>
      <c r="AR23" s="758"/>
      <c r="AS23" s="758"/>
      <c r="AT23" s="759"/>
    </row>
    <row r="24" spans="2:46" ht="15.75" customHeight="1">
      <c r="B24" s="130"/>
      <c r="C24" s="140"/>
      <c r="D24" s="132"/>
      <c r="E24" s="132"/>
      <c r="F24" s="132"/>
      <c r="G24" s="132"/>
      <c r="H24" s="132"/>
      <c r="I24" s="132"/>
      <c r="J24" s="132"/>
      <c r="K24" s="132"/>
      <c r="L24" s="132"/>
      <c r="M24" s="132"/>
      <c r="N24" s="132"/>
      <c r="O24" s="132"/>
      <c r="P24" s="132"/>
      <c r="Q24" s="132"/>
      <c r="R24" s="132"/>
      <c r="S24" s="132"/>
      <c r="T24" s="132"/>
      <c r="U24" s="133"/>
      <c r="V24" s="134"/>
      <c r="W24" s="134"/>
      <c r="X24" s="134"/>
      <c r="Y24" s="134"/>
      <c r="Z24" s="134"/>
      <c r="AA24" s="134"/>
      <c r="AB24" s="134"/>
      <c r="AC24" s="134"/>
      <c r="AD24" s="134"/>
      <c r="AE24" s="134"/>
      <c r="AF24" s="134"/>
      <c r="AG24" s="134"/>
      <c r="AH24" s="134"/>
      <c r="AI24" s="134"/>
      <c r="AJ24" s="134"/>
      <c r="AK24" s="134"/>
      <c r="AL24" s="134"/>
      <c r="AM24" s="138"/>
      <c r="AN24" s="134"/>
      <c r="AO24" s="134"/>
      <c r="AP24" s="134"/>
      <c r="AQ24" s="134"/>
      <c r="AR24" s="134"/>
      <c r="AS24" s="134"/>
      <c r="AT24" s="139"/>
    </row>
    <row r="25" spans="2:46" ht="15.75" customHeight="1">
      <c r="B25" s="130"/>
      <c r="C25" s="134" t="s">
        <v>163</v>
      </c>
      <c r="D25" s="132"/>
      <c r="E25" s="132"/>
      <c r="F25" s="132"/>
      <c r="G25" s="132"/>
      <c r="H25" s="132"/>
      <c r="I25" s="132"/>
      <c r="J25" s="132"/>
      <c r="K25" s="132"/>
      <c r="L25" s="132"/>
      <c r="M25" s="132"/>
      <c r="N25" s="132"/>
      <c r="O25" s="132"/>
      <c r="P25" s="132"/>
      <c r="Q25" s="132"/>
      <c r="R25" s="132"/>
      <c r="S25" s="132"/>
      <c r="T25" s="132"/>
      <c r="U25" s="133"/>
      <c r="V25" s="754" t="s">
        <v>466</v>
      </c>
      <c r="W25" s="755"/>
      <c r="X25" s="755"/>
      <c r="Y25" s="755"/>
      <c r="Z25" s="755"/>
      <c r="AA25" s="755"/>
      <c r="AB25" s="755"/>
      <c r="AC25" s="755"/>
      <c r="AD25" s="755"/>
      <c r="AE25" s="755"/>
      <c r="AF25" s="755"/>
      <c r="AG25" s="755"/>
      <c r="AH25" s="755"/>
      <c r="AI25" s="755"/>
      <c r="AJ25" s="755"/>
      <c r="AK25" s="755"/>
      <c r="AL25" s="756"/>
      <c r="AM25" s="754" t="s">
        <v>471</v>
      </c>
      <c r="AN25" s="755"/>
      <c r="AO25" s="755"/>
      <c r="AP25" s="755"/>
      <c r="AQ25" s="755"/>
      <c r="AR25" s="755"/>
      <c r="AS25" s="755"/>
      <c r="AT25" s="756"/>
    </row>
    <row r="26" spans="2:46" ht="15.75" customHeight="1">
      <c r="B26" s="130"/>
      <c r="C26" s="134" t="s">
        <v>143</v>
      </c>
      <c r="D26" s="132"/>
      <c r="E26" s="132"/>
      <c r="F26" s="132"/>
      <c r="G26" s="132"/>
      <c r="H26" s="132"/>
      <c r="I26" s="132"/>
      <c r="J26" s="132"/>
      <c r="K26" s="132"/>
      <c r="L26" s="132"/>
      <c r="M26" s="132"/>
      <c r="N26" s="132"/>
      <c r="O26" s="132"/>
      <c r="P26" s="132"/>
      <c r="Q26" s="132"/>
      <c r="R26" s="132"/>
      <c r="S26" s="132"/>
      <c r="T26" s="132"/>
      <c r="U26" s="133"/>
      <c r="V26" s="754"/>
      <c r="W26" s="755"/>
      <c r="X26" s="755"/>
      <c r="Y26" s="755"/>
      <c r="Z26" s="755"/>
      <c r="AA26" s="755"/>
      <c r="AB26" s="755"/>
      <c r="AC26" s="755"/>
      <c r="AD26" s="755"/>
      <c r="AE26" s="755"/>
      <c r="AF26" s="755"/>
      <c r="AG26" s="755"/>
      <c r="AH26" s="755"/>
      <c r="AI26" s="755"/>
      <c r="AJ26" s="755"/>
      <c r="AK26" s="755"/>
      <c r="AL26" s="756"/>
      <c r="AM26" s="754"/>
      <c r="AN26" s="755"/>
      <c r="AO26" s="755"/>
      <c r="AP26" s="755"/>
      <c r="AQ26" s="755"/>
      <c r="AR26" s="755"/>
      <c r="AS26" s="755"/>
      <c r="AT26" s="756"/>
    </row>
    <row r="27" spans="2:46" ht="15.75" customHeight="1">
      <c r="B27" s="130"/>
      <c r="C27" s="134" t="s">
        <v>144</v>
      </c>
      <c r="D27" s="132"/>
      <c r="E27" s="132"/>
      <c r="F27" s="132"/>
      <c r="G27" s="132"/>
      <c r="H27" s="132"/>
      <c r="I27" s="132"/>
      <c r="J27" s="132"/>
      <c r="K27" s="132"/>
      <c r="L27" s="132"/>
      <c r="M27" s="132"/>
      <c r="N27" s="132"/>
      <c r="O27" s="132"/>
      <c r="P27" s="132"/>
      <c r="Q27" s="132"/>
      <c r="R27" s="132"/>
      <c r="S27" s="132"/>
      <c r="T27" s="132"/>
      <c r="U27" s="133"/>
      <c r="V27" s="754"/>
      <c r="W27" s="755"/>
      <c r="X27" s="755"/>
      <c r="Y27" s="755"/>
      <c r="Z27" s="755"/>
      <c r="AA27" s="755"/>
      <c r="AB27" s="755"/>
      <c r="AC27" s="755"/>
      <c r="AD27" s="755"/>
      <c r="AE27" s="755"/>
      <c r="AF27" s="755"/>
      <c r="AG27" s="755"/>
      <c r="AH27" s="755"/>
      <c r="AI27" s="755"/>
      <c r="AJ27" s="755"/>
      <c r="AK27" s="755"/>
      <c r="AL27" s="756"/>
      <c r="AM27" s="754"/>
      <c r="AN27" s="755"/>
      <c r="AO27" s="755"/>
      <c r="AP27" s="755"/>
      <c r="AQ27" s="755"/>
      <c r="AR27" s="755"/>
      <c r="AS27" s="755"/>
      <c r="AT27" s="756"/>
    </row>
    <row r="28" spans="2:46" ht="15.75" customHeight="1">
      <c r="B28" s="130"/>
      <c r="C28" s="134" t="s">
        <v>145</v>
      </c>
      <c r="D28" s="132"/>
      <c r="E28" s="132"/>
      <c r="F28" s="132"/>
      <c r="G28" s="132"/>
      <c r="H28" s="132"/>
      <c r="I28" s="132"/>
      <c r="J28" s="132"/>
      <c r="K28" s="132"/>
      <c r="L28" s="132"/>
      <c r="M28" s="132"/>
      <c r="N28" s="132"/>
      <c r="O28" s="132"/>
      <c r="P28" s="132"/>
      <c r="Q28" s="132"/>
      <c r="R28" s="132"/>
      <c r="S28" s="132"/>
      <c r="T28" s="132"/>
      <c r="U28" s="133"/>
      <c r="V28" s="754"/>
      <c r="W28" s="755"/>
      <c r="X28" s="755"/>
      <c r="Y28" s="755"/>
      <c r="Z28" s="755"/>
      <c r="AA28" s="755"/>
      <c r="AB28" s="755"/>
      <c r="AC28" s="755"/>
      <c r="AD28" s="755"/>
      <c r="AE28" s="755"/>
      <c r="AF28" s="755"/>
      <c r="AG28" s="755"/>
      <c r="AH28" s="755"/>
      <c r="AI28" s="755"/>
      <c r="AJ28" s="755"/>
      <c r="AK28" s="755"/>
      <c r="AL28" s="756"/>
      <c r="AM28" s="754"/>
      <c r="AN28" s="755"/>
      <c r="AO28" s="755"/>
      <c r="AP28" s="755"/>
      <c r="AQ28" s="755"/>
      <c r="AR28" s="755"/>
      <c r="AS28" s="755"/>
      <c r="AT28" s="756"/>
    </row>
    <row r="29" spans="2:46" ht="15.75" customHeight="1">
      <c r="B29" s="130"/>
      <c r="C29" s="134" t="s">
        <v>146</v>
      </c>
      <c r="D29" s="132"/>
      <c r="E29" s="132"/>
      <c r="F29" s="132"/>
      <c r="G29" s="132"/>
      <c r="H29" s="132"/>
      <c r="I29" s="132"/>
      <c r="J29" s="132"/>
      <c r="K29" s="132"/>
      <c r="L29" s="132"/>
      <c r="M29" s="132"/>
      <c r="N29" s="132"/>
      <c r="O29" s="132"/>
      <c r="P29" s="132"/>
      <c r="Q29" s="132"/>
      <c r="R29" s="132"/>
      <c r="S29" s="132"/>
      <c r="T29" s="132"/>
      <c r="U29" s="133"/>
      <c r="V29" s="754"/>
      <c r="W29" s="755"/>
      <c r="X29" s="755"/>
      <c r="Y29" s="755"/>
      <c r="Z29" s="755"/>
      <c r="AA29" s="755"/>
      <c r="AB29" s="755"/>
      <c r="AC29" s="755"/>
      <c r="AD29" s="755"/>
      <c r="AE29" s="755"/>
      <c r="AF29" s="755"/>
      <c r="AG29" s="755"/>
      <c r="AH29" s="755"/>
      <c r="AI29" s="755"/>
      <c r="AJ29" s="755"/>
      <c r="AK29" s="755"/>
      <c r="AL29" s="756"/>
      <c r="AM29" s="754"/>
      <c r="AN29" s="755"/>
      <c r="AO29" s="755"/>
      <c r="AP29" s="755"/>
      <c r="AQ29" s="755"/>
      <c r="AR29" s="755"/>
      <c r="AS29" s="755"/>
      <c r="AT29" s="756"/>
    </row>
    <row r="30" spans="2:46" ht="15.75" customHeight="1">
      <c r="B30" s="130"/>
      <c r="C30" s="134" t="s">
        <v>360</v>
      </c>
      <c r="D30" s="132"/>
      <c r="E30" s="132"/>
      <c r="F30" s="132"/>
      <c r="G30" s="132"/>
      <c r="H30" s="132"/>
      <c r="I30" s="132"/>
      <c r="J30" s="132"/>
      <c r="K30" s="132"/>
      <c r="L30" s="132"/>
      <c r="M30" s="132"/>
      <c r="N30" s="132"/>
      <c r="O30" s="132"/>
      <c r="P30" s="132"/>
      <c r="Q30" s="132"/>
      <c r="R30" s="132"/>
      <c r="S30" s="132"/>
      <c r="T30" s="132"/>
      <c r="U30" s="133"/>
      <c r="V30" s="754"/>
      <c r="W30" s="755"/>
      <c r="X30" s="755"/>
      <c r="Y30" s="755"/>
      <c r="Z30" s="755"/>
      <c r="AA30" s="755"/>
      <c r="AB30" s="755"/>
      <c r="AC30" s="755"/>
      <c r="AD30" s="755"/>
      <c r="AE30" s="755"/>
      <c r="AF30" s="755"/>
      <c r="AG30" s="755"/>
      <c r="AH30" s="755"/>
      <c r="AI30" s="755"/>
      <c r="AJ30" s="755"/>
      <c r="AK30" s="755"/>
      <c r="AL30" s="756"/>
      <c r="AM30" s="754"/>
      <c r="AN30" s="755"/>
      <c r="AO30" s="755"/>
      <c r="AP30" s="755"/>
      <c r="AQ30" s="755"/>
      <c r="AR30" s="755"/>
      <c r="AS30" s="755"/>
      <c r="AT30" s="756"/>
    </row>
    <row r="31" spans="2:46" ht="15.75" customHeight="1">
      <c r="B31" s="130"/>
      <c r="C31" s="134" t="s">
        <v>361</v>
      </c>
      <c r="D31" s="132"/>
      <c r="E31" s="132"/>
      <c r="F31" s="132"/>
      <c r="G31" s="132"/>
      <c r="H31" s="132"/>
      <c r="I31" s="132"/>
      <c r="J31" s="132"/>
      <c r="K31" s="132"/>
      <c r="L31" s="132"/>
      <c r="M31" s="132"/>
      <c r="N31" s="132"/>
      <c r="O31" s="132"/>
      <c r="P31" s="132"/>
      <c r="Q31" s="132"/>
      <c r="R31" s="132"/>
      <c r="S31" s="132"/>
      <c r="T31" s="132"/>
      <c r="U31" s="133"/>
      <c r="V31" s="754"/>
      <c r="W31" s="755"/>
      <c r="X31" s="755"/>
      <c r="Y31" s="755"/>
      <c r="Z31" s="755"/>
      <c r="AA31" s="755"/>
      <c r="AB31" s="755"/>
      <c r="AC31" s="755"/>
      <c r="AD31" s="755"/>
      <c r="AE31" s="755"/>
      <c r="AF31" s="755"/>
      <c r="AG31" s="755"/>
      <c r="AH31" s="755"/>
      <c r="AI31" s="755"/>
      <c r="AJ31" s="755"/>
      <c r="AK31" s="755"/>
      <c r="AL31" s="756"/>
      <c r="AM31" s="754"/>
      <c r="AN31" s="755"/>
      <c r="AO31" s="755"/>
      <c r="AP31" s="755"/>
      <c r="AQ31" s="755"/>
      <c r="AR31" s="755"/>
      <c r="AS31" s="755"/>
      <c r="AT31" s="756"/>
    </row>
    <row r="32" spans="2:46" ht="15.75" customHeight="1">
      <c r="B32" s="130"/>
      <c r="C32" s="140"/>
      <c r="D32" s="132"/>
      <c r="E32" s="132"/>
      <c r="F32" s="132"/>
      <c r="G32" s="132"/>
      <c r="H32" s="132"/>
      <c r="I32" s="132"/>
      <c r="J32" s="132"/>
      <c r="K32" s="132"/>
      <c r="L32" s="132"/>
      <c r="M32" s="132"/>
      <c r="N32" s="132"/>
      <c r="O32" s="132"/>
      <c r="P32" s="132"/>
      <c r="Q32" s="132"/>
      <c r="R32" s="132"/>
      <c r="S32" s="132"/>
      <c r="T32" s="132"/>
      <c r="U32" s="133"/>
      <c r="V32" s="134"/>
      <c r="W32" s="134"/>
      <c r="X32" s="134"/>
      <c r="Y32" s="134"/>
      <c r="Z32" s="134"/>
      <c r="AA32" s="134"/>
      <c r="AB32" s="134"/>
      <c r="AC32" s="134"/>
      <c r="AD32" s="134"/>
      <c r="AE32" s="134"/>
      <c r="AF32" s="134"/>
      <c r="AG32" s="134"/>
      <c r="AH32" s="134"/>
      <c r="AI32" s="134"/>
      <c r="AJ32" s="134"/>
      <c r="AK32" s="134"/>
      <c r="AL32" s="134"/>
      <c r="AM32" s="138"/>
      <c r="AN32" s="134"/>
      <c r="AO32" s="134"/>
      <c r="AP32" s="134"/>
      <c r="AQ32" s="134"/>
      <c r="AR32" s="134"/>
      <c r="AS32" s="134"/>
      <c r="AT32" s="139"/>
    </row>
    <row r="33" spans="2:46" ht="15.75" customHeight="1">
      <c r="B33" s="130"/>
      <c r="C33" s="134" t="s">
        <v>60</v>
      </c>
      <c r="D33" s="132"/>
      <c r="E33" s="132"/>
      <c r="F33" s="132"/>
      <c r="G33" s="132"/>
      <c r="H33" s="132"/>
      <c r="I33" s="132"/>
      <c r="J33" s="132"/>
      <c r="K33" s="132"/>
      <c r="L33" s="132"/>
      <c r="M33" s="132"/>
      <c r="N33" s="132"/>
      <c r="O33" s="132"/>
      <c r="P33" s="132"/>
      <c r="Q33" s="132"/>
      <c r="R33" s="132"/>
      <c r="S33" s="132"/>
      <c r="T33" s="132"/>
      <c r="U33" s="133"/>
      <c r="V33" s="754" t="s">
        <v>464</v>
      </c>
      <c r="W33" s="755"/>
      <c r="X33" s="755"/>
      <c r="Y33" s="755"/>
      <c r="Z33" s="755"/>
      <c r="AA33" s="755"/>
      <c r="AB33" s="755"/>
      <c r="AC33" s="755"/>
      <c r="AD33" s="755"/>
      <c r="AE33" s="755"/>
      <c r="AF33" s="755"/>
      <c r="AG33" s="755"/>
      <c r="AH33" s="755"/>
      <c r="AI33" s="755"/>
      <c r="AJ33" s="755"/>
      <c r="AK33" s="755"/>
      <c r="AL33" s="756"/>
      <c r="AM33" s="754" t="s">
        <v>471</v>
      </c>
      <c r="AN33" s="755"/>
      <c r="AO33" s="755"/>
      <c r="AP33" s="755"/>
      <c r="AQ33" s="755"/>
      <c r="AR33" s="755"/>
      <c r="AS33" s="755"/>
      <c r="AT33" s="756"/>
    </row>
    <row r="34" spans="2:46" ht="15.75" customHeight="1">
      <c r="B34" s="130"/>
      <c r="C34" s="134" t="s">
        <v>460</v>
      </c>
      <c r="D34" s="132"/>
      <c r="E34" s="132"/>
      <c r="F34" s="132"/>
      <c r="G34" s="132"/>
      <c r="H34" s="132"/>
      <c r="I34" s="132"/>
      <c r="J34" s="132"/>
      <c r="K34" s="132"/>
      <c r="L34" s="132"/>
      <c r="M34" s="132"/>
      <c r="N34" s="132"/>
      <c r="O34" s="132"/>
      <c r="P34" s="132"/>
      <c r="Q34" s="132"/>
      <c r="R34" s="132"/>
      <c r="S34" s="132"/>
      <c r="T34" s="132"/>
      <c r="U34" s="133"/>
      <c r="V34" s="754"/>
      <c r="W34" s="755"/>
      <c r="X34" s="755"/>
      <c r="Y34" s="755"/>
      <c r="Z34" s="755"/>
      <c r="AA34" s="755"/>
      <c r="AB34" s="755"/>
      <c r="AC34" s="755"/>
      <c r="AD34" s="755"/>
      <c r="AE34" s="755"/>
      <c r="AF34" s="755"/>
      <c r="AG34" s="755"/>
      <c r="AH34" s="755"/>
      <c r="AI34" s="755"/>
      <c r="AJ34" s="755"/>
      <c r="AK34" s="755"/>
      <c r="AL34" s="756"/>
      <c r="AM34" s="754"/>
      <c r="AN34" s="755"/>
      <c r="AO34" s="755"/>
      <c r="AP34" s="755"/>
      <c r="AQ34" s="755"/>
      <c r="AR34" s="755"/>
      <c r="AS34" s="755"/>
      <c r="AT34" s="756"/>
    </row>
    <row r="35" spans="2:46" ht="15.75" customHeight="1">
      <c r="B35" s="130"/>
      <c r="C35" s="134" t="s">
        <v>148</v>
      </c>
      <c r="D35" s="132"/>
      <c r="E35" s="132"/>
      <c r="F35" s="132"/>
      <c r="G35" s="132"/>
      <c r="H35" s="132"/>
      <c r="I35" s="132"/>
      <c r="J35" s="132"/>
      <c r="K35" s="132"/>
      <c r="L35" s="132"/>
      <c r="M35" s="132"/>
      <c r="N35" s="132"/>
      <c r="O35" s="132"/>
      <c r="P35" s="132"/>
      <c r="Q35" s="132"/>
      <c r="R35" s="132"/>
      <c r="S35" s="132"/>
      <c r="T35" s="132"/>
      <c r="U35" s="133"/>
      <c r="V35" s="754"/>
      <c r="W35" s="755"/>
      <c r="X35" s="755"/>
      <c r="Y35" s="755"/>
      <c r="Z35" s="755"/>
      <c r="AA35" s="755"/>
      <c r="AB35" s="755"/>
      <c r="AC35" s="755"/>
      <c r="AD35" s="755"/>
      <c r="AE35" s="755"/>
      <c r="AF35" s="755"/>
      <c r="AG35" s="755"/>
      <c r="AH35" s="755"/>
      <c r="AI35" s="755"/>
      <c r="AJ35" s="755"/>
      <c r="AK35" s="755"/>
      <c r="AL35" s="756"/>
      <c r="AM35" s="754"/>
      <c r="AN35" s="755"/>
      <c r="AO35" s="755"/>
      <c r="AP35" s="755"/>
      <c r="AQ35" s="755"/>
      <c r="AR35" s="755"/>
      <c r="AS35" s="755"/>
      <c r="AT35" s="756"/>
    </row>
    <row r="36" spans="2:46" ht="15.75" customHeight="1">
      <c r="B36" s="130"/>
      <c r="C36" s="134" t="s">
        <v>149</v>
      </c>
      <c r="D36" s="132"/>
      <c r="E36" s="132"/>
      <c r="F36" s="132"/>
      <c r="G36" s="132"/>
      <c r="H36" s="132"/>
      <c r="I36" s="132"/>
      <c r="J36" s="132"/>
      <c r="K36" s="132"/>
      <c r="L36" s="132"/>
      <c r="M36" s="132"/>
      <c r="N36" s="132"/>
      <c r="O36" s="132"/>
      <c r="P36" s="132"/>
      <c r="Q36" s="132"/>
      <c r="R36" s="132"/>
      <c r="S36" s="132"/>
      <c r="T36" s="132"/>
      <c r="U36" s="133"/>
      <c r="V36" s="754"/>
      <c r="W36" s="755"/>
      <c r="X36" s="755"/>
      <c r="Y36" s="755"/>
      <c r="Z36" s="755"/>
      <c r="AA36" s="755"/>
      <c r="AB36" s="755"/>
      <c r="AC36" s="755"/>
      <c r="AD36" s="755"/>
      <c r="AE36" s="755"/>
      <c r="AF36" s="755"/>
      <c r="AG36" s="755"/>
      <c r="AH36" s="755"/>
      <c r="AI36" s="755"/>
      <c r="AJ36" s="755"/>
      <c r="AK36" s="755"/>
      <c r="AL36" s="756"/>
      <c r="AM36" s="754"/>
      <c r="AN36" s="755"/>
      <c r="AO36" s="755"/>
      <c r="AP36" s="755"/>
      <c r="AQ36" s="755"/>
      <c r="AR36" s="755"/>
      <c r="AS36" s="755"/>
      <c r="AT36" s="756"/>
    </row>
    <row r="37" spans="2:46" ht="15.75" customHeight="1">
      <c r="B37" s="130"/>
      <c r="C37" s="134" t="s">
        <v>147</v>
      </c>
      <c r="D37" s="132"/>
      <c r="E37" s="132"/>
      <c r="F37" s="132"/>
      <c r="G37" s="132"/>
      <c r="H37" s="132"/>
      <c r="I37" s="132"/>
      <c r="J37" s="132"/>
      <c r="K37" s="132"/>
      <c r="L37" s="132"/>
      <c r="M37" s="132"/>
      <c r="N37" s="132"/>
      <c r="O37" s="132"/>
      <c r="P37" s="132"/>
      <c r="Q37" s="132"/>
      <c r="R37" s="132"/>
      <c r="S37" s="132"/>
      <c r="T37" s="132"/>
      <c r="U37" s="133"/>
      <c r="V37" s="754"/>
      <c r="W37" s="755"/>
      <c r="X37" s="755"/>
      <c r="Y37" s="755"/>
      <c r="Z37" s="755"/>
      <c r="AA37" s="755"/>
      <c r="AB37" s="755"/>
      <c r="AC37" s="755"/>
      <c r="AD37" s="755"/>
      <c r="AE37" s="755"/>
      <c r="AF37" s="755"/>
      <c r="AG37" s="755"/>
      <c r="AH37" s="755"/>
      <c r="AI37" s="755"/>
      <c r="AJ37" s="755"/>
      <c r="AK37" s="755"/>
      <c r="AL37" s="756"/>
      <c r="AM37" s="754"/>
      <c r="AN37" s="755"/>
      <c r="AO37" s="755"/>
      <c r="AP37" s="755"/>
      <c r="AQ37" s="755"/>
      <c r="AR37" s="755"/>
      <c r="AS37" s="755"/>
      <c r="AT37" s="756"/>
    </row>
    <row r="38" spans="2:46" ht="15.75" customHeight="1">
      <c r="B38" s="130"/>
      <c r="C38" s="134" t="s">
        <v>152</v>
      </c>
      <c r="D38" s="132"/>
      <c r="E38" s="132"/>
      <c r="F38" s="132"/>
      <c r="G38" s="132"/>
      <c r="H38" s="132"/>
      <c r="I38" s="132"/>
      <c r="J38" s="132"/>
      <c r="K38" s="132"/>
      <c r="L38" s="132"/>
      <c r="M38" s="132"/>
      <c r="N38" s="132"/>
      <c r="O38" s="132"/>
      <c r="P38" s="132"/>
      <c r="Q38" s="132"/>
      <c r="R38" s="132"/>
      <c r="S38" s="132"/>
      <c r="T38" s="132"/>
      <c r="U38" s="133"/>
      <c r="V38" s="754"/>
      <c r="W38" s="755"/>
      <c r="X38" s="755"/>
      <c r="Y38" s="755"/>
      <c r="Z38" s="755"/>
      <c r="AA38" s="755"/>
      <c r="AB38" s="755"/>
      <c r="AC38" s="755"/>
      <c r="AD38" s="755"/>
      <c r="AE38" s="755"/>
      <c r="AF38" s="755"/>
      <c r="AG38" s="755"/>
      <c r="AH38" s="755"/>
      <c r="AI38" s="755"/>
      <c r="AJ38" s="755"/>
      <c r="AK38" s="755"/>
      <c r="AL38" s="756"/>
      <c r="AM38" s="754"/>
      <c r="AN38" s="755"/>
      <c r="AO38" s="755"/>
      <c r="AP38" s="755"/>
      <c r="AQ38" s="755"/>
      <c r="AR38" s="755"/>
      <c r="AS38" s="755"/>
      <c r="AT38" s="756"/>
    </row>
    <row r="39" spans="2:46" ht="15.75" customHeight="1">
      <c r="B39" s="130"/>
      <c r="C39" s="134" t="s">
        <v>362</v>
      </c>
      <c r="D39" s="132"/>
      <c r="E39" s="132"/>
      <c r="F39" s="132"/>
      <c r="G39" s="132"/>
      <c r="H39" s="132"/>
      <c r="I39" s="132"/>
      <c r="J39" s="132"/>
      <c r="K39" s="132"/>
      <c r="L39" s="132"/>
      <c r="M39" s="132"/>
      <c r="N39" s="132"/>
      <c r="O39" s="132"/>
      <c r="P39" s="132"/>
      <c r="Q39" s="132"/>
      <c r="R39" s="132"/>
      <c r="S39" s="132"/>
      <c r="T39" s="132"/>
      <c r="U39" s="133"/>
      <c r="V39" s="754"/>
      <c r="W39" s="755"/>
      <c r="X39" s="755"/>
      <c r="Y39" s="755"/>
      <c r="Z39" s="755"/>
      <c r="AA39" s="755"/>
      <c r="AB39" s="755"/>
      <c r="AC39" s="755"/>
      <c r="AD39" s="755"/>
      <c r="AE39" s="755"/>
      <c r="AF39" s="755"/>
      <c r="AG39" s="755"/>
      <c r="AH39" s="755"/>
      <c r="AI39" s="755"/>
      <c r="AJ39" s="755"/>
      <c r="AK39" s="755"/>
      <c r="AL39" s="756"/>
      <c r="AM39" s="754"/>
      <c r="AN39" s="755"/>
      <c r="AO39" s="755"/>
      <c r="AP39" s="755"/>
      <c r="AQ39" s="755"/>
      <c r="AR39" s="755"/>
      <c r="AS39" s="755"/>
      <c r="AT39" s="756"/>
    </row>
    <row r="40" spans="2:46" ht="15.75" customHeight="1">
      <c r="B40" s="130"/>
      <c r="C40" s="142"/>
      <c r="D40" s="132"/>
      <c r="E40" s="132"/>
      <c r="F40" s="132"/>
      <c r="G40" s="132"/>
      <c r="H40" s="132"/>
      <c r="I40" s="132"/>
      <c r="J40" s="132"/>
      <c r="K40" s="132"/>
      <c r="L40" s="132"/>
      <c r="M40" s="132"/>
      <c r="N40" s="132"/>
      <c r="O40" s="132"/>
      <c r="P40" s="132"/>
      <c r="Q40" s="132"/>
      <c r="R40" s="132"/>
      <c r="S40" s="132"/>
      <c r="T40" s="132"/>
      <c r="U40" s="133"/>
      <c r="V40" s="134"/>
      <c r="W40" s="134"/>
      <c r="X40" s="134"/>
      <c r="Y40" s="134"/>
      <c r="Z40" s="134"/>
      <c r="AA40" s="134"/>
      <c r="AB40" s="134"/>
      <c r="AC40" s="134"/>
      <c r="AD40" s="134"/>
      <c r="AE40" s="134"/>
      <c r="AF40" s="134"/>
      <c r="AG40" s="134"/>
      <c r="AH40" s="134"/>
      <c r="AI40" s="134"/>
      <c r="AJ40" s="134"/>
      <c r="AK40" s="134"/>
      <c r="AL40" s="134"/>
      <c r="AM40" s="138"/>
      <c r="AN40" s="134"/>
      <c r="AO40" s="134"/>
      <c r="AP40" s="134"/>
      <c r="AQ40" s="134"/>
      <c r="AR40" s="134"/>
      <c r="AS40" s="134"/>
      <c r="AT40" s="139"/>
    </row>
    <row r="41" spans="2:46" ht="15.75" customHeight="1">
      <c r="B41" s="130"/>
      <c r="C41" s="134" t="s">
        <v>61</v>
      </c>
      <c r="D41" s="132"/>
      <c r="E41" s="132"/>
      <c r="F41" s="132"/>
      <c r="G41" s="132"/>
      <c r="H41" s="132"/>
      <c r="I41" s="132"/>
      <c r="J41" s="132"/>
      <c r="K41" s="132"/>
      <c r="L41" s="132"/>
      <c r="M41" s="132"/>
      <c r="N41" s="132"/>
      <c r="O41" s="132"/>
      <c r="P41" s="132"/>
      <c r="Q41" s="132"/>
      <c r="R41" s="132"/>
      <c r="S41" s="132"/>
      <c r="T41" s="132"/>
      <c r="U41" s="133"/>
      <c r="V41" s="134"/>
      <c r="W41" s="134"/>
      <c r="X41" s="134"/>
      <c r="Y41" s="134"/>
      <c r="Z41" s="134"/>
      <c r="AA41" s="134"/>
      <c r="AB41" s="134"/>
      <c r="AC41" s="134"/>
      <c r="AD41" s="134"/>
      <c r="AE41" s="134"/>
      <c r="AF41" s="134"/>
      <c r="AG41" s="134"/>
      <c r="AH41" s="134"/>
      <c r="AI41" s="134"/>
      <c r="AJ41" s="134"/>
      <c r="AK41" s="134"/>
      <c r="AL41" s="134"/>
      <c r="AM41" s="138"/>
      <c r="AN41" s="134"/>
      <c r="AO41" s="134"/>
      <c r="AP41" s="134"/>
      <c r="AQ41" s="134"/>
      <c r="AR41" s="134"/>
      <c r="AS41" s="134"/>
      <c r="AT41" s="139"/>
    </row>
    <row r="42" spans="2:46" ht="15.75" customHeight="1">
      <c r="B42" s="130"/>
      <c r="C42" s="134" t="s">
        <v>150</v>
      </c>
      <c r="D42" s="132"/>
      <c r="E42" s="132"/>
      <c r="F42" s="132"/>
      <c r="G42" s="132"/>
      <c r="H42" s="132"/>
      <c r="I42" s="132"/>
      <c r="J42" s="132"/>
      <c r="K42" s="132"/>
      <c r="L42" s="132"/>
      <c r="M42" s="132"/>
      <c r="N42" s="132"/>
      <c r="O42" s="132"/>
      <c r="P42" s="132"/>
      <c r="Q42" s="132"/>
      <c r="R42" s="132"/>
      <c r="S42" s="132"/>
      <c r="T42" s="132"/>
      <c r="U42" s="133"/>
      <c r="V42" s="134"/>
      <c r="W42" s="134"/>
      <c r="X42" s="134"/>
      <c r="Y42" s="134"/>
      <c r="Z42" s="134"/>
      <c r="AA42" s="134"/>
      <c r="AB42" s="134"/>
      <c r="AC42" s="134"/>
      <c r="AD42" s="134"/>
      <c r="AE42" s="134"/>
      <c r="AF42" s="134"/>
      <c r="AG42" s="134"/>
      <c r="AH42" s="134"/>
      <c r="AI42" s="134"/>
      <c r="AJ42" s="134"/>
      <c r="AK42" s="134"/>
      <c r="AL42" s="134"/>
      <c r="AM42" s="138"/>
      <c r="AN42" s="134"/>
      <c r="AO42" s="134"/>
      <c r="AP42" s="134"/>
      <c r="AQ42" s="134"/>
      <c r="AR42" s="134"/>
      <c r="AS42" s="134"/>
      <c r="AT42" s="139"/>
    </row>
    <row r="43" spans="2:46" ht="15.75" customHeight="1">
      <c r="B43" s="130"/>
      <c r="C43" s="134" t="s">
        <v>151</v>
      </c>
      <c r="D43" s="132"/>
      <c r="E43" s="132"/>
      <c r="F43" s="132"/>
      <c r="G43" s="132"/>
      <c r="H43" s="132"/>
      <c r="I43" s="132"/>
      <c r="J43" s="132"/>
      <c r="K43" s="132"/>
      <c r="L43" s="132"/>
      <c r="M43" s="132"/>
      <c r="N43" s="132"/>
      <c r="O43" s="132"/>
      <c r="P43" s="132"/>
      <c r="Q43" s="132"/>
      <c r="R43" s="132"/>
      <c r="S43" s="132"/>
      <c r="T43" s="132"/>
      <c r="U43" s="133"/>
      <c r="V43" s="134"/>
      <c r="W43" s="134"/>
      <c r="X43" s="134"/>
      <c r="Y43" s="134"/>
      <c r="Z43" s="134"/>
      <c r="AA43" s="134"/>
      <c r="AB43" s="134"/>
      <c r="AC43" s="134"/>
      <c r="AD43" s="134"/>
      <c r="AE43" s="134"/>
      <c r="AF43" s="134"/>
      <c r="AG43" s="134"/>
      <c r="AH43" s="134"/>
      <c r="AI43" s="134"/>
      <c r="AJ43" s="134"/>
      <c r="AK43" s="134"/>
      <c r="AL43" s="134"/>
      <c r="AM43" s="138"/>
      <c r="AN43" s="134"/>
      <c r="AO43" s="134"/>
      <c r="AP43" s="134"/>
      <c r="AQ43" s="134"/>
      <c r="AR43" s="134"/>
      <c r="AS43" s="134"/>
      <c r="AT43" s="139"/>
    </row>
    <row r="44" spans="2:46" ht="15.75" customHeight="1">
      <c r="B44" s="130"/>
      <c r="C44" s="134" t="s">
        <v>153</v>
      </c>
      <c r="D44" s="132"/>
      <c r="E44" s="132"/>
      <c r="F44" s="132"/>
      <c r="G44" s="132"/>
      <c r="H44" s="132"/>
      <c r="I44" s="132"/>
      <c r="J44" s="132"/>
      <c r="K44" s="132"/>
      <c r="L44" s="132"/>
      <c r="M44" s="132"/>
      <c r="N44" s="132"/>
      <c r="O44" s="132"/>
      <c r="P44" s="132"/>
      <c r="Q44" s="132"/>
      <c r="R44" s="132"/>
      <c r="S44" s="132"/>
      <c r="T44" s="132"/>
      <c r="U44" s="133"/>
      <c r="V44" s="134"/>
      <c r="W44" s="134"/>
      <c r="X44" s="134"/>
      <c r="Y44" s="134"/>
      <c r="Z44" s="134"/>
      <c r="AA44" s="134"/>
      <c r="AB44" s="134"/>
      <c r="AC44" s="134"/>
      <c r="AD44" s="134"/>
      <c r="AE44" s="134"/>
      <c r="AF44" s="134"/>
      <c r="AG44" s="134"/>
      <c r="AH44" s="134"/>
      <c r="AI44" s="134"/>
      <c r="AJ44" s="134"/>
      <c r="AK44" s="134"/>
      <c r="AL44" s="134"/>
      <c r="AM44" s="138"/>
      <c r="AN44" s="134"/>
      <c r="AO44" s="134"/>
      <c r="AP44" s="134"/>
      <c r="AQ44" s="134"/>
      <c r="AR44" s="134"/>
      <c r="AS44" s="134"/>
      <c r="AT44" s="139"/>
    </row>
    <row r="45" spans="2:46" ht="15.75" customHeight="1">
      <c r="B45" s="130"/>
      <c r="C45" s="134" t="s">
        <v>365</v>
      </c>
      <c r="D45" s="132"/>
      <c r="E45" s="132"/>
      <c r="F45" s="132"/>
      <c r="G45" s="132"/>
      <c r="H45" s="132"/>
      <c r="I45" s="132"/>
      <c r="J45" s="132"/>
      <c r="K45" s="132"/>
      <c r="L45" s="132"/>
      <c r="M45" s="132"/>
      <c r="N45" s="132"/>
      <c r="O45" s="132"/>
      <c r="P45" s="132"/>
      <c r="Q45" s="132"/>
      <c r="R45" s="132"/>
      <c r="S45" s="132"/>
      <c r="T45" s="132"/>
      <c r="U45" s="133"/>
      <c r="V45" s="134"/>
      <c r="W45" s="134"/>
      <c r="X45" s="134"/>
      <c r="Y45" s="134"/>
      <c r="Z45" s="134"/>
      <c r="AA45" s="134"/>
      <c r="AB45" s="134"/>
      <c r="AC45" s="134"/>
      <c r="AD45" s="134"/>
      <c r="AE45" s="134"/>
      <c r="AF45" s="134"/>
      <c r="AG45" s="134"/>
      <c r="AH45" s="134"/>
      <c r="AI45" s="134"/>
      <c r="AJ45" s="134"/>
      <c r="AK45" s="134"/>
      <c r="AL45" s="134"/>
      <c r="AM45" s="138"/>
      <c r="AN45" s="134"/>
      <c r="AO45" s="134"/>
      <c r="AP45" s="134"/>
      <c r="AQ45" s="134"/>
      <c r="AR45" s="134"/>
      <c r="AS45" s="134"/>
      <c r="AT45" s="139"/>
    </row>
    <row r="46" spans="2:46" ht="15.75" customHeight="1">
      <c r="B46" s="130"/>
      <c r="C46" s="134" t="s">
        <v>366</v>
      </c>
      <c r="D46" s="132"/>
      <c r="E46" s="132"/>
      <c r="F46" s="132"/>
      <c r="G46" s="132"/>
      <c r="H46" s="132"/>
      <c r="I46" s="132"/>
      <c r="J46" s="132"/>
      <c r="K46" s="132"/>
      <c r="L46" s="132"/>
      <c r="M46" s="132"/>
      <c r="N46" s="132"/>
      <c r="O46" s="132"/>
      <c r="P46" s="132"/>
      <c r="Q46" s="132"/>
      <c r="R46" s="132"/>
      <c r="S46" s="132"/>
      <c r="T46" s="132"/>
      <c r="U46" s="133"/>
      <c r="V46" s="134"/>
      <c r="W46" s="134"/>
      <c r="X46" s="134"/>
      <c r="Y46" s="134"/>
      <c r="Z46" s="134"/>
      <c r="AA46" s="134"/>
      <c r="AB46" s="134"/>
      <c r="AC46" s="134"/>
      <c r="AD46" s="134"/>
      <c r="AE46" s="134"/>
      <c r="AF46" s="134"/>
      <c r="AG46" s="134"/>
      <c r="AH46" s="134"/>
      <c r="AI46" s="134"/>
      <c r="AJ46" s="134"/>
      <c r="AK46" s="134"/>
      <c r="AL46" s="134"/>
      <c r="AM46" s="138"/>
      <c r="AN46" s="134"/>
      <c r="AO46" s="134"/>
      <c r="AP46" s="134"/>
      <c r="AQ46" s="134"/>
      <c r="AR46" s="134"/>
      <c r="AS46" s="134"/>
      <c r="AT46" s="139"/>
    </row>
    <row r="47" spans="2:46" ht="15.75" customHeight="1">
      <c r="B47" s="130"/>
      <c r="C47" s="142"/>
      <c r="D47" s="132"/>
      <c r="E47" s="132"/>
      <c r="F47" s="132"/>
      <c r="G47" s="132"/>
      <c r="H47" s="132"/>
      <c r="I47" s="132"/>
      <c r="J47" s="132"/>
      <c r="K47" s="132"/>
      <c r="L47" s="132"/>
      <c r="M47" s="132"/>
      <c r="N47" s="132"/>
      <c r="O47" s="132"/>
      <c r="P47" s="132"/>
      <c r="Q47" s="132"/>
      <c r="R47" s="132"/>
      <c r="S47" s="132"/>
      <c r="T47" s="132"/>
      <c r="U47" s="133"/>
      <c r="V47" s="134"/>
      <c r="W47" s="134"/>
      <c r="X47" s="134"/>
      <c r="Y47" s="134"/>
      <c r="Z47" s="134"/>
      <c r="AA47" s="134"/>
      <c r="AB47" s="134"/>
      <c r="AC47" s="134"/>
      <c r="AD47" s="134"/>
      <c r="AE47" s="134"/>
      <c r="AF47" s="134"/>
      <c r="AG47" s="134"/>
      <c r="AH47" s="134"/>
      <c r="AI47" s="134"/>
      <c r="AJ47" s="134"/>
      <c r="AK47" s="134"/>
      <c r="AL47" s="134"/>
      <c r="AM47" s="138"/>
      <c r="AN47" s="134"/>
      <c r="AO47" s="134"/>
      <c r="AP47" s="134"/>
      <c r="AQ47" s="134"/>
      <c r="AR47" s="134"/>
      <c r="AS47" s="134"/>
      <c r="AT47" s="139"/>
    </row>
    <row r="48" spans="2:46" ht="15.75" customHeight="1">
      <c r="B48" s="130"/>
      <c r="C48" s="134" t="s">
        <v>62</v>
      </c>
      <c r="D48" s="132"/>
      <c r="E48" s="132"/>
      <c r="F48" s="132"/>
      <c r="G48" s="132"/>
      <c r="H48" s="132"/>
      <c r="I48" s="132"/>
      <c r="J48" s="132"/>
      <c r="K48" s="132"/>
      <c r="L48" s="132"/>
      <c r="M48" s="132"/>
      <c r="N48" s="132"/>
      <c r="O48" s="132"/>
      <c r="P48" s="132"/>
      <c r="Q48" s="132"/>
      <c r="R48" s="132"/>
      <c r="S48" s="132"/>
      <c r="T48" s="132"/>
      <c r="U48" s="133"/>
      <c r="V48" s="134"/>
      <c r="W48" s="134"/>
      <c r="X48" s="134"/>
      <c r="Y48" s="134"/>
      <c r="Z48" s="134"/>
      <c r="AA48" s="134"/>
      <c r="AB48" s="134"/>
      <c r="AC48" s="134"/>
      <c r="AD48" s="134"/>
      <c r="AE48" s="134"/>
      <c r="AF48" s="134"/>
      <c r="AG48" s="134"/>
      <c r="AH48" s="134"/>
      <c r="AI48" s="134"/>
      <c r="AJ48" s="134"/>
      <c r="AK48" s="134"/>
      <c r="AL48" s="134"/>
      <c r="AM48" s="138"/>
      <c r="AN48" s="134"/>
      <c r="AO48" s="134"/>
      <c r="AP48" s="134"/>
      <c r="AQ48" s="134"/>
      <c r="AR48" s="134"/>
      <c r="AS48" s="134"/>
      <c r="AT48" s="139"/>
    </row>
    <row r="49" spans="2:46" ht="15.75" customHeight="1">
      <c r="B49" s="130"/>
      <c r="C49" s="134" t="s">
        <v>154</v>
      </c>
      <c r="D49" s="132"/>
      <c r="E49" s="132"/>
      <c r="F49" s="132"/>
      <c r="G49" s="132"/>
      <c r="H49" s="132"/>
      <c r="I49" s="132"/>
      <c r="J49" s="132"/>
      <c r="K49" s="132"/>
      <c r="L49" s="132"/>
      <c r="M49" s="132"/>
      <c r="N49" s="132"/>
      <c r="O49" s="132"/>
      <c r="P49" s="132"/>
      <c r="Q49" s="132"/>
      <c r="R49" s="132"/>
      <c r="S49" s="132"/>
      <c r="T49" s="132"/>
      <c r="U49" s="133"/>
      <c r="V49" s="134"/>
      <c r="W49" s="134"/>
      <c r="X49" s="134"/>
      <c r="Y49" s="134"/>
      <c r="Z49" s="134"/>
      <c r="AA49" s="134"/>
      <c r="AB49" s="134"/>
      <c r="AC49" s="134"/>
      <c r="AD49" s="134"/>
      <c r="AE49" s="134"/>
      <c r="AF49" s="134"/>
      <c r="AG49" s="134"/>
      <c r="AH49" s="134"/>
      <c r="AI49" s="134"/>
      <c r="AJ49" s="134"/>
      <c r="AK49" s="134"/>
      <c r="AL49" s="134"/>
      <c r="AM49" s="138"/>
      <c r="AN49" s="134"/>
      <c r="AO49" s="134"/>
      <c r="AP49" s="134"/>
      <c r="AQ49" s="134"/>
      <c r="AR49" s="134"/>
      <c r="AS49" s="134"/>
      <c r="AT49" s="139"/>
    </row>
    <row r="50" spans="2:46" ht="15.75" customHeight="1">
      <c r="B50" s="143"/>
      <c r="C50" s="144" t="s">
        <v>367</v>
      </c>
      <c r="D50" s="145"/>
      <c r="E50" s="145"/>
      <c r="F50" s="145"/>
      <c r="G50" s="145"/>
      <c r="H50" s="145"/>
      <c r="I50" s="145"/>
      <c r="J50" s="145"/>
      <c r="K50" s="145"/>
      <c r="L50" s="145"/>
      <c r="M50" s="145"/>
      <c r="N50" s="145"/>
      <c r="O50" s="145"/>
      <c r="P50" s="145"/>
      <c r="Q50" s="145"/>
      <c r="R50" s="145"/>
      <c r="S50" s="145"/>
      <c r="T50" s="145"/>
      <c r="U50" s="146"/>
      <c r="V50" s="144"/>
      <c r="W50" s="144"/>
      <c r="X50" s="144"/>
      <c r="Y50" s="144"/>
      <c r="Z50" s="144"/>
      <c r="AA50" s="144"/>
      <c r="AB50" s="144"/>
      <c r="AC50" s="144"/>
      <c r="AD50" s="144"/>
      <c r="AE50" s="144"/>
      <c r="AF50" s="144"/>
      <c r="AG50" s="144"/>
      <c r="AH50" s="144"/>
      <c r="AI50" s="144"/>
      <c r="AJ50" s="144"/>
      <c r="AK50" s="144"/>
      <c r="AL50" s="147"/>
      <c r="AM50" s="148"/>
      <c r="AN50" s="144"/>
      <c r="AO50" s="144"/>
      <c r="AP50" s="144"/>
      <c r="AQ50" s="144"/>
      <c r="AR50" s="144"/>
      <c r="AS50" s="144"/>
      <c r="AT50" s="147"/>
    </row>
    <row r="51" spans="2:46" ht="15.75" customHeight="1">
      <c r="B51" s="149"/>
      <c r="C51" s="150"/>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row>
    <row r="52" spans="2:46" ht="15.75" customHeight="1">
      <c r="B52" s="145"/>
      <c r="C52" s="151"/>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row>
    <row r="53" spans="2:46" ht="12" customHeight="1">
      <c r="B53" s="774" t="s">
        <v>188</v>
      </c>
      <c r="C53" s="775"/>
      <c r="D53" s="775"/>
      <c r="E53" s="775"/>
      <c r="F53" s="775"/>
      <c r="G53" s="775"/>
      <c r="H53" s="775"/>
      <c r="I53" s="775"/>
      <c r="J53" s="775"/>
      <c r="K53" s="775"/>
      <c r="L53" s="775"/>
      <c r="M53" s="775"/>
      <c r="N53" s="775"/>
      <c r="O53" s="775"/>
      <c r="P53" s="775"/>
      <c r="Q53" s="775"/>
      <c r="R53" s="775"/>
      <c r="S53" s="775"/>
      <c r="T53" s="775"/>
      <c r="U53" s="776"/>
      <c r="V53" s="790" t="s">
        <v>66</v>
      </c>
      <c r="W53" s="791"/>
      <c r="X53" s="791"/>
      <c r="Y53" s="791"/>
      <c r="Z53" s="791"/>
      <c r="AA53" s="791"/>
      <c r="AB53" s="791"/>
      <c r="AC53" s="791"/>
      <c r="AD53" s="791"/>
      <c r="AE53" s="791"/>
      <c r="AF53" s="791"/>
      <c r="AG53" s="791"/>
      <c r="AH53" s="791"/>
      <c r="AI53" s="791"/>
      <c r="AJ53" s="791"/>
      <c r="AK53" s="791"/>
      <c r="AL53" s="791"/>
      <c r="AM53" s="791"/>
      <c r="AN53" s="791"/>
      <c r="AO53" s="791"/>
      <c r="AP53" s="791"/>
      <c r="AQ53" s="791"/>
      <c r="AR53" s="791"/>
      <c r="AS53" s="791"/>
      <c r="AT53" s="792"/>
    </row>
    <row r="54" spans="2:46" ht="11.25" customHeight="1">
      <c r="B54" s="777" t="s">
        <v>363</v>
      </c>
      <c r="C54" s="778"/>
      <c r="D54" s="778"/>
      <c r="E54" s="778"/>
      <c r="F54" s="778"/>
      <c r="G54" s="778"/>
      <c r="H54" s="778"/>
      <c r="I54" s="778"/>
      <c r="J54" s="778"/>
      <c r="K54" s="778"/>
      <c r="L54" s="778"/>
      <c r="M54" s="778"/>
      <c r="N54" s="778"/>
      <c r="O54" s="778"/>
      <c r="P54" s="778"/>
      <c r="Q54" s="778"/>
      <c r="R54" s="778"/>
      <c r="S54" s="778"/>
      <c r="T54" s="778"/>
      <c r="U54" s="779"/>
      <c r="V54" s="793"/>
      <c r="W54" s="794"/>
      <c r="X54" s="794"/>
      <c r="Y54" s="794"/>
      <c r="Z54" s="794"/>
      <c r="AA54" s="794"/>
      <c r="AB54" s="794"/>
      <c r="AC54" s="794"/>
      <c r="AD54" s="794"/>
      <c r="AE54" s="794"/>
      <c r="AF54" s="794"/>
      <c r="AG54" s="794"/>
      <c r="AH54" s="794"/>
      <c r="AI54" s="794"/>
      <c r="AJ54" s="794"/>
      <c r="AK54" s="794"/>
      <c r="AL54" s="794"/>
      <c r="AM54" s="794"/>
      <c r="AN54" s="794"/>
      <c r="AO54" s="794"/>
      <c r="AP54" s="794"/>
      <c r="AQ54" s="794"/>
      <c r="AR54" s="794"/>
      <c r="AS54" s="794"/>
      <c r="AT54" s="795"/>
    </row>
    <row r="55" spans="2:46" ht="11.25" customHeight="1">
      <c r="B55" s="777"/>
      <c r="C55" s="778"/>
      <c r="D55" s="778"/>
      <c r="E55" s="778"/>
      <c r="F55" s="778"/>
      <c r="G55" s="778"/>
      <c r="H55" s="778"/>
      <c r="I55" s="778"/>
      <c r="J55" s="778"/>
      <c r="K55" s="778"/>
      <c r="L55" s="778"/>
      <c r="M55" s="778"/>
      <c r="N55" s="778"/>
      <c r="O55" s="778"/>
      <c r="P55" s="778"/>
      <c r="Q55" s="778"/>
      <c r="R55" s="778"/>
      <c r="S55" s="778"/>
      <c r="T55" s="778"/>
      <c r="U55" s="779"/>
      <c r="V55" s="796"/>
      <c r="W55" s="797"/>
      <c r="X55" s="797"/>
      <c r="Y55" s="797"/>
      <c r="Z55" s="797"/>
      <c r="AA55" s="797"/>
      <c r="AB55" s="797"/>
      <c r="AC55" s="797"/>
      <c r="AD55" s="797"/>
      <c r="AE55" s="797"/>
      <c r="AF55" s="797"/>
      <c r="AG55" s="797"/>
      <c r="AH55" s="797"/>
      <c r="AI55" s="797"/>
      <c r="AJ55" s="797"/>
      <c r="AK55" s="797"/>
      <c r="AL55" s="797"/>
      <c r="AM55" s="797"/>
      <c r="AN55" s="797"/>
      <c r="AO55" s="797"/>
      <c r="AP55" s="797"/>
      <c r="AQ55" s="797"/>
      <c r="AR55" s="797"/>
      <c r="AS55" s="797"/>
      <c r="AT55" s="798"/>
    </row>
    <row r="56" spans="2:46" ht="12">
      <c r="B56" s="780"/>
      <c r="C56" s="781"/>
      <c r="D56" s="781"/>
      <c r="E56" s="781"/>
      <c r="F56" s="781"/>
      <c r="G56" s="781"/>
      <c r="H56" s="781"/>
      <c r="I56" s="781"/>
      <c r="J56" s="781"/>
      <c r="K56" s="781"/>
      <c r="L56" s="781"/>
      <c r="M56" s="781"/>
      <c r="N56" s="781"/>
      <c r="O56" s="781"/>
      <c r="P56" s="781"/>
      <c r="Q56" s="781"/>
      <c r="R56" s="781"/>
      <c r="S56" s="781"/>
      <c r="T56" s="781"/>
      <c r="U56" s="782"/>
      <c r="V56" s="799" t="s">
        <v>64</v>
      </c>
      <c r="W56" s="800"/>
      <c r="X56" s="800"/>
      <c r="Y56" s="800"/>
      <c r="Z56" s="800"/>
      <c r="AA56" s="800"/>
      <c r="AB56" s="800"/>
      <c r="AC56" s="800"/>
      <c r="AD56" s="800"/>
      <c r="AE56" s="800"/>
      <c r="AF56" s="800"/>
      <c r="AG56" s="800"/>
      <c r="AH56" s="800"/>
      <c r="AI56" s="800"/>
      <c r="AJ56" s="800"/>
      <c r="AK56" s="800"/>
      <c r="AL56" s="800"/>
      <c r="AM56" s="799" t="s">
        <v>65</v>
      </c>
      <c r="AN56" s="800"/>
      <c r="AO56" s="800"/>
      <c r="AP56" s="800"/>
      <c r="AQ56" s="800"/>
      <c r="AR56" s="800"/>
      <c r="AS56" s="800"/>
      <c r="AT56" s="801"/>
    </row>
    <row r="57" spans="2:46" ht="15" customHeight="1">
      <c r="B57" s="130"/>
      <c r="C57" s="131" t="s">
        <v>164</v>
      </c>
      <c r="D57" s="132"/>
      <c r="E57" s="132"/>
      <c r="F57" s="132"/>
      <c r="G57" s="132"/>
      <c r="H57" s="132"/>
      <c r="I57" s="132"/>
      <c r="J57" s="132"/>
      <c r="K57" s="132"/>
      <c r="L57" s="132"/>
      <c r="M57" s="132"/>
      <c r="N57" s="132"/>
      <c r="O57" s="132"/>
      <c r="P57" s="132"/>
      <c r="Q57" s="132"/>
      <c r="R57" s="132"/>
      <c r="S57" s="132"/>
      <c r="T57" s="132"/>
      <c r="U57" s="133"/>
      <c r="V57" s="134"/>
      <c r="W57" s="134"/>
      <c r="X57" s="134"/>
      <c r="Y57" s="134"/>
      <c r="Z57" s="134"/>
      <c r="AA57" s="134"/>
      <c r="AB57" s="134"/>
      <c r="AC57" s="134"/>
      <c r="AD57" s="134"/>
      <c r="AE57" s="134"/>
      <c r="AF57" s="134"/>
      <c r="AG57" s="134"/>
      <c r="AH57" s="134"/>
      <c r="AI57" s="134"/>
      <c r="AJ57" s="134"/>
      <c r="AK57" s="134"/>
      <c r="AL57" s="134"/>
      <c r="AM57" s="138"/>
      <c r="AN57" s="134"/>
      <c r="AO57" s="134"/>
      <c r="AP57" s="134"/>
      <c r="AQ57" s="134"/>
      <c r="AR57" s="134"/>
      <c r="AS57" s="134"/>
      <c r="AT57" s="139"/>
    </row>
    <row r="58" spans="2:46" ht="15" customHeight="1">
      <c r="B58" s="130"/>
      <c r="C58" s="140"/>
      <c r="D58" s="132"/>
      <c r="E58" s="132"/>
      <c r="F58" s="132"/>
      <c r="G58" s="132"/>
      <c r="H58" s="132"/>
      <c r="I58" s="132"/>
      <c r="J58" s="132"/>
      <c r="K58" s="132"/>
      <c r="L58" s="132"/>
      <c r="M58" s="132"/>
      <c r="N58" s="132"/>
      <c r="O58" s="132"/>
      <c r="P58" s="132"/>
      <c r="Q58" s="132"/>
      <c r="R58" s="132"/>
      <c r="S58" s="132"/>
      <c r="T58" s="132"/>
      <c r="U58" s="133"/>
      <c r="V58" s="134"/>
      <c r="W58" s="134"/>
      <c r="X58" s="134"/>
      <c r="Y58" s="134"/>
      <c r="Z58" s="134"/>
      <c r="AA58" s="134"/>
      <c r="AB58" s="134"/>
      <c r="AC58" s="134"/>
      <c r="AD58" s="134"/>
      <c r="AE58" s="134"/>
      <c r="AF58" s="134"/>
      <c r="AG58" s="134"/>
      <c r="AH58" s="134"/>
      <c r="AI58" s="134"/>
      <c r="AJ58" s="134"/>
      <c r="AK58" s="134"/>
      <c r="AL58" s="134"/>
      <c r="AM58" s="138"/>
      <c r="AN58" s="134"/>
      <c r="AO58" s="134"/>
      <c r="AP58" s="134"/>
      <c r="AQ58" s="134"/>
      <c r="AR58" s="134"/>
      <c r="AS58" s="134"/>
      <c r="AT58" s="139"/>
    </row>
    <row r="59" spans="2:46" ht="15" customHeight="1">
      <c r="B59" s="130"/>
      <c r="C59" s="134" t="s">
        <v>158</v>
      </c>
      <c r="D59" s="132"/>
      <c r="E59" s="132"/>
      <c r="F59" s="132"/>
      <c r="G59" s="132"/>
      <c r="H59" s="132"/>
      <c r="I59" s="132"/>
      <c r="J59" s="132"/>
      <c r="K59" s="132"/>
      <c r="L59" s="132"/>
      <c r="M59" s="132"/>
      <c r="N59" s="132"/>
      <c r="O59" s="132"/>
      <c r="P59" s="132"/>
      <c r="Q59" s="132"/>
      <c r="R59" s="132"/>
      <c r="S59" s="132"/>
      <c r="T59" s="132"/>
      <c r="U59" s="133"/>
      <c r="V59" s="754" t="s">
        <v>467</v>
      </c>
      <c r="W59" s="755"/>
      <c r="X59" s="755"/>
      <c r="Y59" s="755"/>
      <c r="Z59" s="755"/>
      <c r="AA59" s="755"/>
      <c r="AB59" s="755"/>
      <c r="AC59" s="755"/>
      <c r="AD59" s="755"/>
      <c r="AE59" s="755"/>
      <c r="AF59" s="755"/>
      <c r="AG59" s="755"/>
      <c r="AH59" s="755"/>
      <c r="AI59" s="755"/>
      <c r="AJ59" s="755"/>
      <c r="AK59" s="755"/>
      <c r="AL59" s="756"/>
      <c r="AM59" s="757" t="s">
        <v>471</v>
      </c>
      <c r="AN59" s="758"/>
      <c r="AO59" s="758"/>
      <c r="AP59" s="758"/>
      <c r="AQ59" s="758"/>
      <c r="AR59" s="758"/>
      <c r="AS59" s="758"/>
      <c r="AT59" s="759"/>
    </row>
    <row r="60" spans="2:46" ht="15" customHeight="1">
      <c r="B60" s="130"/>
      <c r="C60" s="134" t="s">
        <v>169</v>
      </c>
      <c r="D60" s="132"/>
      <c r="E60" s="132"/>
      <c r="F60" s="132"/>
      <c r="G60" s="132"/>
      <c r="H60" s="132"/>
      <c r="I60" s="132"/>
      <c r="J60" s="132"/>
      <c r="K60" s="132"/>
      <c r="L60" s="132"/>
      <c r="M60" s="132"/>
      <c r="N60" s="132"/>
      <c r="O60" s="132"/>
      <c r="P60" s="132"/>
      <c r="Q60" s="132"/>
      <c r="R60" s="132"/>
      <c r="S60" s="132"/>
      <c r="T60" s="132"/>
      <c r="U60" s="133"/>
      <c r="V60" s="754"/>
      <c r="W60" s="755"/>
      <c r="X60" s="755"/>
      <c r="Y60" s="755"/>
      <c r="Z60" s="755"/>
      <c r="AA60" s="755"/>
      <c r="AB60" s="755"/>
      <c r="AC60" s="755"/>
      <c r="AD60" s="755"/>
      <c r="AE60" s="755"/>
      <c r="AF60" s="755"/>
      <c r="AG60" s="755"/>
      <c r="AH60" s="755"/>
      <c r="AI60" s="755"/>
      <c r="AJ60" s="755"/>
      <c r="AK60" s="755"/>
      <c r="AL60" s="756"/>
      <c r="AM60" s="757"/>
      <c r="AN60" s="758"/>
      <c r="AO60" s="758"/>
      <c r="AP60" s="758"/>
      <c r="AQ60" s="758"/>
      <c r="AR60" s="758"/>
      <c r="AS60" s="758"/>
      <c r="AT60" s="759"/>
    </row>
    <row r="61" spans="2:46" ht="15" customHeight="1">
      <c r="B61" s="130"/>
      <c r="C61" s="134" t="s">
        <v>165</v>
      </c>
      <c r="D61" s="132"/>
      <c r="E61" s="132"/>
      <c r="F61" s="132"/>
      <c r="G61" s="132"/>
      <c r="H61" s="132"/>
      <c r="I61" s="132"/>
      <c r="J61" s="132"/>
      <c r="K61" s="132"/>
      <c r="L61" s="132"/>
      <c r="M61" s="132"/>
      <c r="N61" s="132"/>
      <c r="O61" s="132"/>
      <c r="P61" s="132"/>
      <c r="Q61" s="132"/>
      <c r="R61" s="132"/>
      <c r="S61" s="132"/>
      <c r="T61" s="132"/>
      <c r="U61" s="133"/>
      <c r="V61" s="754"/>
      <c r="W61" s="755"/>
      <c r="X61" s="755"/>
      <c r="Y61" s="755"/>
      <c r="Z61" s="755"/>
      <c r="AA61" s="755"/>
      <c r="AB61" s="755"/>
      <c r="AC61" s="755"/>
      <c r="AD61" s="755"/>
      <c r="AE61" s="755"/>
      <c r="AF61" s="755"/>
      <c r="AG61" s="755"/>
      <c r="AH61" s="755"/>
      <c r="AI61" s="755"/>
      <c r="AJ61" s="755"/>
      <c r="AK61" s="755"/>
      <c r="AL61" s="756"/>
      <c r="AM61" s="757"/>
      <c r="AN61" s="758"/>
      <c r="AO61" s="758"/>
      <c r="AP61" s="758"/>
      <c r="AQ61" s="758"/>
      <c r="AR61" s="758"/>
      <c r="AS61" s="758"/>
      <c r="AT61" s="759"/>
    </row>
    <row r="62" spans="2:46" ht="15" customHeight="1">
      <c r="B62" s="130"/>
      <c r="C62" s="134" t="s">
        <v>170</v>
      </c>
      <c r="D62" s="132"/>
      <c r="E62" s="132"/>
      <c r="F62" s="132"/>
      <c r="G62" s="132"/>
      <c r="H62" s="132"/>
      <c r="I62" s="132"/>
      <c r="J62" s="132"/>
      <c r="K62" s="132"/>
      <c r="L62" s="132"/>
      <c r="M62" s="132"/>
      <c r="N62" s="132"/>
      <c r="O62" s="132"/>
      <c r="P62" s="132"/>
      <c r="Q62" s="132"/>
      <c r="R62" s="132"/>
      <c r="S62" s="132"/>
      <c r="T62" s="132"/>
      <c r="U62" s="133"/>
      <c r="V62" s="754"/>
      <c r="W62" s="755"/>
      <c r="X62" s="755"/>
      <c r="Y62" s="755"/>
      <c r="Z62" s="755"/>
      <c r="AA62" s="755"/>
      <c r="AB62" s="755"/>
      <c r="AC62" s="755"/>
      <c r="AD62" s="755"/>
      <c r="AE62" s="755"/>
      <c r="AF62" s="755"/>
      <c r="AG62" s="755"/>
      <c r="AH62" s="755"/>
      <c r="AI62" s="755"/>
      <c r="AJ62" s="755"/>
      <c r="AK62" s="755"/>
      <c r="AL62" s="756"/>
      <c r="AM62" s="757"/>
      <c r="AN62" s="758"/>
      <c r="AO62" s="758"/>
      <c r="AP62" s="758"/>
      <c r="AQ62" s="758"/>
      <c r="AR62" s="758"/>
      <c r="AS62" s="758"/>
      <c r="AT62" s="759"/>
    </row>
    <row r="63" spans="2:46" ht="15" customHeight="1">
      <c r="B63" s="130"/>
      <c r="C63" s="134" t="s">
        <v>368</v>
      </c>
      <c r="D63" s="132"/>
      <c r="E63" s="132"/>
      <c r="F63" s="132"/>
      <c r="G63" s="132"/>
      <c r="H63" s="132"/>
      <c r="I63" s="132"/>
      <c r="J63" s="132"/>
      <c r="K63" s="132"/>
      <c r="L63" s="132"/>
      <c r="M63" s="132"/>
      <c r="N63" s="132"/>
      <c r="O63" s="132"/>
      <c r="P63" s="132"/>
      <c r="Q63" s="132"/>
      <c r="R63" s="132"/>
      <c r="S63" s="132"/>
      <c r="T63" s="132"/>
      <c r="U63" s="133"/>
      <c r="V63" s="754"/>
      <c r="W63" s="755"/>
      <c r="X63" s="755"/>
      <c r="Y63" s="755"/>
      <c r="Z63" s="755"/>
      <c r="AA63" s="755"/>
      <c r="AB63" s="755"/>
      <c r="AC63" s="755"/>
      <c r="AD63" s="755"/>
      <c r="AE63" s="755"/>
      <c r="AF63" s="755"/>
      <c r="AG63" s="755"/>
      <c r="AH63" s="755"/>
      <c r="AI63" s="755"/>
      <c r="AJ63" s="755"/>
      <c r="AK63" s="755"/>
      <c r="AL63" s="756"/>
      <c r="AM63" s="757"/>
      <c r="AN63" s="758"/>
      <c r="AO63" s="758"/>
      <c r="AP63" s="758"/>
      <c r="AQ63" s="758"/>
      <c r="AR63" s="758"/>
      <c r="AS63" s="758"/>
      <c r="AT63" s="759"/>
    </row>
    <row r="64" spans="2:46" ht="15" customHeight="1">
      <c r="B64" s="130"/>
      <c r="C64" s="140"/>
      <c r="D64" s="132"/>
      <c r="E64" s="132"/>
      <c r="F64" s="132"/>
      <c r="G64" s="132"/>
      <c r="H64" s="132"/>
      <c r="I64" s="132"/>
      <c r="J64" s="132"/>
      <c r="K64" s="132"/>
      <c r="L64" s="132"/>
      <c r="M64" s="132"/>
      <c r="N64" s="132"/>
      <c r="O64" s="132"/>
      <c r="P64" s="132"/>
      <c r="Q64" s="132"/>
      <c r="R64" s="132"/>
      <c r="S64" s="132"/>
      <c r="T64" s="132"/>
      <c r="U64" s="133"/>
      <c r="V64" s="134"/>
      <c r="W64" s="134"/>
      <c r="X64" s="134"/>
      <c r="Y64" s="134"/>
      <c r="Z64" s="134"/>
      <c r="AA64" s="134"/>
      <c r="AB64" s="134"/>
      <c r="AC64" s="134"/>
      <c r="AD64" s="134"/>
      <c r="AE64" s="134"/>
      <c r="AF64" s="134"/>
      <c r="AG64" s="134"/>
      <c r="AH64" s="134"/>
      <c r="AI64" s="134"/>
      <c r="AJ64" s="134"/>
      <c r="AK64" s="134"/>
      <c r="AL64" s="134"/>
      <c r="AM64" s="138"/>
      <c r="AN64" s="134"/>
      <c r="AO64" s="134"/>
      <c r="AP64" s="134"/>
      <c r="AQ64" s="134"/>
      <c r="AR64" s="134"/>
      <c r="AS64" s="134"/>
      <c r="AT64" s="139"/>
    </row>
    <row r="65" spans="2:46" ht="15" customHeight="1">
      <c r="B65" s="130"/>
      <c r="C65" s="134" t="s">
        <v>159</v>
      </c>
      <c r="D65" s="132"/>
      <c r="E65" s="132"/>
      <c r="F65" s="132"/>
      <c r="G65" s="132"/>
      <c r="H65" s="132"/>
      <c r="I65" s="132"/>
      <c r="J65" s="132"/>
      <c r="K65" s="132"/>
      <c r="L65" s="132"/>
      <c r="M65" s="132"/>
      <c r="N65" s="132"/>
      <c r="O65" s="132"/>
      <c r="P65" s="132"/>
      <c r="Q65" s="132"/>
      <c r="R65" s="132"/>
      <c r="S65" s="132"/>
      <c r="T65" s="132"/>
      <c r="U65" s="133"/>
      <c r="V65" s="757" t="s">
        <v>473</v>
      </c>
      <c r="W65" s="758"/>
      <c r="X65" s="758"/>
      <c r="Y65" s="758"/>
      <c r="Z65" s="758"/>
      <c r="AA65" s="758"/>
      <c r="AB65" s="758"/>
      <c r="AC65" s="758"/>
      <c r="AD65" s="758"/>
      <c r="AE65" s="758"/>
      <c r="AF65" s="758"/>
      <c r="AG65" s="758"/>
      <c r="AH65" s="758"/>
      <c r="AI65" s="758"/>
      <c r="AJ65" s="758"/>
      <c r="AK65" s="758"/>
      <c r="AL65" s="759"/>
      <c r="AM65" s="757" t="s">
        <v>472</v>
      </c>
      <c r="AN65" s="758"/>
      <c r="AO65" s="758"/>
      <c r="AP65" s="758"/>
      <c r="AQ65" s="758"/>
      <c r="AR65" s="758"/>
      <c r="AS65" s="758"/>
      <c r="AT65" s="759"/>
    </row>
    <row r="66" spans="2:46" ht="15" customHeight="1">
      <c r="B66" s="130"/>
      <c r="C66" s="134" t="s">
        <v>166</v>
      </c>
      <c r="D66" s="132"/>
      <c r="E66" s="132"/>
      <c r="F66" s="132"/>
      <c r="G66" s="132"/>
      <c r="H66" s="132"/>
      <c r="I66" s="132"/>
      <c r="J66" s="132"/>
      <c r="K66" s="132"/>
      <c r="L66" s="132"/>
      <c r="M66" s="132"/>
      <c r="N66" s="132"/>
      <c r="O66" s="132"/>
      <c r="P66" s="132"/>
      <c r="Q66" s="132"/>
      <c r="R66" s="132"/>
      <c r="S66" s="132"/>
      <c r="T66" s="132"/>
      <c r="U66" s="133"/>
      <c r="V66" s="757"/>
      <c r="W66" s="758"/>
      <c r="X66" s="758"/>
      <c r="Y66" s="758"/>
      <c r="Z66" s="758"/>
      <c r="AA66" s="758"/>
      <c r="AB66" s="758"/>
      <c r="AC66" s="758"/>
      <c r="AD66" s="758"/>
      <c r="AE66" s="758"/>
      <c r="AF66" s="758"/>
      <c r="AG66" s="758"/>
      <c r="AH66" s="758"/>
      <c r="AI66" s="758"/>
      <c r="AJ66" s="758"/>
      <c r="AK66" s="758"/>
      <c r="AL66" s="759"/>
      <c r="AM66" s="757"/>
      <c r="AN66" s="758"/>
      <c r="AO66" s="758"/>
      <c r="AP66" s="758"/>
      <c r="AQ66" s="758"/>
      <c r="AR66" s="758"/>
      <c r="AS66" s="758"/>
      <c r="AT66" s="759"/>
    </row>
    <row r="67" spans="2:46" ht="15" customHeight="1">
      <c r="B67" s="130"/>
      <c r="C67" s="134" t="s">
        <v>171</v>
      </c>
      <c r="D67" s="132"/>
      <c r="E67" s="132"/>
      <c r="F67" s="132"/>
      <c r="G67" s="132"/>
      <c r="H67" s="132"/>
      <c r="I67" s="132"/>
      <c r="J67" s="132"/>
      <c r="K67" s="132"/>
      <c r="L67" s="132"/>
      <c r="M67" s="132"/>
      <c r="N67" s="132"/>
      <c r="O67" s="132"/>
      <c r="P67" s="132"/>
      <c r="Q67" s="132"/>
      <c r="R67" s="132"/>
      <c r="S67" s="132"/>
      <c r="T67" s="132"/>
      <c r="U67" s="133"/>
      <c r="V67" s="757"/>
      <c r="W67" s="758"/>
      <c r="X67" s="758"/>
      <c r="Y67" s="758"/>
      <c r="Z67" s="758"/>
      <c r="AA67" s="758"/>
      <c r="AB67" s="758"/>
      <c r="AC67" s="758"/>
      <c r="AD67" s="758"/>
      <c r="AE67" s="758"/>
      <c r="AF67" s="758"/>
      <c r="AG67" s="758"/>
      <c r="AH67" s="758"/>
      <c r="AI67" s="758"/>
      <c r="AJ67" s="758"/>
      <c r="AK67" s="758"/>
      <c r="AL67" s="759"/>
      <c r="AM67" s="757"/>
      <c r="AN67" s="758"/>
      <c r="AO67" s="758"/>
      <c r="AP67" s="758"/>
      <c r="AQ67" s="758"/>
      <c r="AR67" s="758"/>
      <c r="AS67" s="758"/>
      <c r="AT67" s="759"/>
    </row>
    <row r="68" spans="2:46" ht="15" customHeight="1">
      <c r="B68" s="130"/>
      <c r="C68" s="134" t="s">
        <v>369</v>
      </c>
      <c r="D68" s="132"/>
      <c r="E68" s="132"/>
      <c r="F68" s="132"/>
      <c r="G68" s="132"/>
      <c r="H68" s="132"/>
      <c r="I68" s="132"/>
      <c r="J68" s="132"/>
      <c r="K68" s="132"/>
      <c r="L68" s="132"/>
      <c r="M68" s="132"/>
      <c r="N68" s="132"/>
      <c r="O68" s="132"/>
      <c r="P68" s="132"/>
      <c r="Q68" s="132"/>
      <c r="R68" s="132"/>
      <c r="S68" s="132"/>
      <c r="T68" s="132"/>
      <c r="U68" s="133"/>
      <c r="V68" s="757"/>
      <c r="W68" s="758"/>
      <c r="X68" s="758"/>
      <c r="Y68" s="758"/>
      <c r="Z68" s="758"/>
      <c r="AA68" s="758"/>
      <c r="AB68" s="758"/>
      <c r="AC68" s="758"/>
      <c r="AD68" s="758"/>
      <c r="AE68" s="758"/>
      <c r="AF68" s="758"/>
      <c r="AG68" s="758"/>
      <c r="AH68" s="758"/>
      <c r="AI68" s="758"/>
      <c r="AJ68" s="758"/>
      <c r="AK68" s="758"/>
      <c r="AL68" s="759"/>
      <c r="AM68" s="757"/>
      <c r="AN68" s="758"/>
      <c r="AO68" s="758"/>
      <c r="AP68" s="758"/>
      <c r="AQ68" s="758"/>
      <c r="AR68" s="758"/>
      <c r="AS68" s="758"/>
      <c r="AT68" s="759"/>
    </row>
    <row r="69" spans="2:46" ht="15" customHeight="1">
      <c r="B69" s="130"/>
      <c r="C69" s="140"/>
      <c r="D69" s="132"/>
      <c r="E69" s="132"/>
      <c r="F69" s="132"/>
      <c r="G69" s="132"/>
      <c r="H69" s="132"/>
      <c r="I69" s="132"/>
      <c r="J69" s="132"/>
      <c r="K69" s="132"/>
      <c r="L69" s="132"/>
      <c r="M69" s="132"/>
      <c r="N69" s="132"/>
      <c r="O69" s="132"/>
      <c r="P69" s="132"/>
      <c r="Q69" s="132"/>
      <c r="R69" s="132"/>
      <c r="S69" s="132"/>
      <c r="T69" s="132"/>
      <c r="U69" s="133"/>
      <c r="V69" s="134"/>
      <c r="W69" s="134"/>
      <c r="X69" s="134"/>
      <c r="Y69" s="134"/>
      <c r="Z69" s="134"/>
      <c r="AA69" s="134"/>
      <c r="AB69" s="134"/>
      <c r="AC69" s="134"/>
      <c r="AD69" s="134"/>
      <c r="AE69" s="134"/>
      <c r="AF69" s="134"/>
      <c r="AG69" s="134"/>
      <c r="AH69" s="134"/>
      <c r="AI69" s="134"/>
      <c r="AJ69" s="134"/>
      <c r="AK69" s="134"/>
      <c r="AL69" s="134"/>
      <c r="AM69" s="138"/>
      <c r="AN69" s="134"/>
      <c r="AO69" s="134"/>
      <c r="AP69" s="134"/>
      <c r="AQ69" s="134"/>
      <c r="AR69" s="134"/>
      <c r="AS69" s="134"/>
      <c r="AT69" s="139"/>
    </row>
    <row r="70" spans="2:46" ht="15" customHeight="1">
      <c r="B70" s="130"/>
      <c r="C70" s="134" t="s">
        <v>160</v>
      </c>
      <c r="D70" s="132"/>
      <c r="E70" s="132"/>
      <c r="F70" s="132"/>
      <c r="G70" s="132"/>
      <c r="H70" s="132"/>
      <c r="I70" s="132"/>
      <c r="J70" s="132"/>
      <c r="K70" s="132"/>
      <c r="L70" s="132"/>
      <c r="M70" s="132"/>
      <c r="N70" s="132"/>
      <c r="O70" s="132"/>
      <c r="P70" s="132"/>
      <c r="Q70" s="132"/>
      <c r="R70" s="132"/>
      <c r="S70" s="132"/>
      <c r="T70" s="132"/>
      <c r="U70" s="133"/>
      <c r="V70" s="134"/>
      <c r="W70" s="134"/>
      <c r="X70" s="134"/>
      <c r="Y70" s="134"/>
      <c r="Z70" s="134"/>
      <c r="AA70" s="134"/>
      <c r="AB70" s="134"/>
      <c r="AC70" s="134"/>
      <c r="AD70" s="134"/>
      <c r="AE70" s="134"/>
      <c r="AF70" s="134"/>
      <c r="AG70" s="134"/>
      <c r="AH70" s="134"/>
      <c r="AI70" s="134"/>
      <c r="AJ70" s="134"/>
      <c r="AK70" s="134"/>
      <c r="AL70" s="134"/>
      <c r="AM70" s="138"/>
      <c r="AN70" s="134"/>
      <c r="AO70" s="134"/>
      <c r="AP70" s="134"/>
      <c r="AQ70" s="134"/>
      <c r="AR70" s="134"/>
      <c r="AS70" s="134"/>
      <c r="AT70" s="139"/>
    </row>
    <row r="71" spans="2:46" ht="15" customHeight="1">
      <c r="B71" s="130"/>
      <c r="C71" s="134" t="s">
        <v>167</v>
      </c>
      <c r="D71" s="132"/>
      <c r="E71" s="132"/>
      <c r="F71" s="132"/>
      <c r="G71" s="132"/>
      <c r="H71" s="132"/>
      <c r="I71" s="132"/>
      <c r="J71" s="132"/>
      <c r="K71" s="132"/>
      <c r="L71" s="132"/>
      <c r="M71" s="132"/>
      <c r="N71" s="132"/>
      <c r="O71" s="132"/>
      <c r="P71" s="132"/>
      <c r="Q71" s="132"/>
      <c r="R71" s="132"/>
      <c r="S71" s="132"/>
      <c r="T71" s="132"/>
      <c r="U71" s="133"/>
      <c r="V71" s="134"/>
      <c r="W71" s="134"/>
      <c r="X71" s="134"/>
      <c r="Y71" s="134"/>
      <c r="Z71" s="134"/>
      <c r="AA71" s="134"/>
      <c r="AB71" s="134"/>
      <c r="AC71" s="134"/>
      <c r="AD71" s="134"/>
      <c r="AE71" s="134"/>
      <c r="AF71" s="134"/>
      <c r="AG71" s="134"/>
      <c r="AH71" s="134"/>
      <c r="AI71" s="134"/>
      <c r="AJ71" s="134"/>
      <c r="AK71" s="134"/>
      <c r="AL71" s="134"/>
      <c r="AM71" s="138"/>
      <c r="AN71" s="134"/>
      <c r="AO71" s="134"/>
      <c r="AP71" s="134"/>
      <c r="AQ71" s="134"/>
      <c r="AR71" s="134"/>
      <c r="AS71" s="134"/>
      <c r="AT71" s="139"/>
    </row>
    <row r="72" spans="2:46" ht="15" customHeight="1">
      <c r="B72" s="130"/>
      <c r="C72" s="134" t="s">
        <v>370</v>
      </c>
      <c r="D72" s="132"/>
      <c r="E72" s="132"/>
      <c r="F72" s="132"/>
      <c r="G72" s="132"/>
      <c r="H72" s="132"/>
      <c r="I72" s="132"/>
      <c r="J72" s="132"/>
      <c r="K72" s="132"/>
      <c r="L72" s="132"/>
      <c r="M72" s="132"/>
      <c r="N72" s="132"/>
      <c r="O72" s="132"/>
      <c r="P72" s="132"/>
      <c r="Q72" s="132"/>
      <c r="R72" s="132"/>
      <c r="S72" s="132"/>
      <c r="T72" s="132"/>
      <c r="U72" s="133"/>
      <c r="V72" s="134"/>
      <c r="W72" s="134"/>
      <c r="X72" s="134"/>
      <c r="Y72" s="134"/>
      <c r="Z72" s="134"/>
      <c r="AA72" s="134"/>
      <c r="AB72" s="134"/>
      <c r="AC72" s="134"/>
      <c r="AD72" s="134"/>
      <c r="AE72" s="134"/>
      <c r="AF72" s="134"/>
      <c r="AG72" s="134"/>
      <c r="AH72" s="134"/>
      <c r="AI72" s="134"/>
      <c r="AJ72" s="134"/>
      <c r="AK72" s="134"/>
      <c r="AL72" s="134"/>
      <c r="AM72" s="138"/>
      <c r="AN72" s="134"/>
      <c r="AO72" s="134"/>
      <c r="AP72" s="134"/>
      <c r="AQ72" s="134"/>
      <c r="AR72" s="134"/>
      <c r="AS72" s="134"/>
      <c r="AT72" s="139"/>
    </row>
    <row r="73" spans="2:46" ht="15" customHeight="1">
      <c r="B73" s="130"/>
      <c r="C73" s="140" t="s">
        <v>63</v>
      </c>
      <c r="D73" s="132"/>
      <c r="E73" s="132"/>
      <c r="F73" s="132"/>
      <c r="G73" s="132"/>
      <c r="H73" s="132"/>
      <c r="I73" s="132"/>
      <c r="J73" s="132"/>
      <c r="K73" s="132"/>
      <c r="L73" s="132"/>
      <c r="M73" s="132"/>
      <c r="N73" s="132"/>
      <c r="O73" s="132"/>
      <c r="P73" s="132"/>
      <c r="Q73" s="132"/>
      <c r="R73" s="132"/>
      <c r="S73" s="132"/>
      <c r="T73" s="132"/>
      <c r="U73" s="133"/>
      <c r="V73" s="134"/>
      <c r="W73" s="134"/>
      <c r="X73" s="134"/>
      <c r="Y73" s="134"/>
      <c r="Z73" s="134"/>
      <c r="AA73" s="134"/>
      <c r="AB73" s="134"/>
      <c r="AC73" s="134"/>
      <c r="AD73" s="134"/>
      <c r="AE73" s="134"/>
      <c r="AF73" s="134"/>
      <c r="AG73" s="134"/>
      <c r="AH73" s="134"/>
      <c r="AI73" s="134"/>
      <c r="AJ73" s="134"/>
      <c r="AK73" s="134"/>
      <c r="AL73" s="134"/>
      <c r="AM73" s="138"/>
      <c r="AN73" s="134"/>
      <c r="AO73" s="134"/>
      <c r="AP73" s="134"/>
      <c r="AQ73" s="134"/>
      <c r="AR73" s="134"/>
      <c r="AS73" s="134"/>
      <c r="AT73" s="139"/>
    </row>
    <row r="74" spans="2:46" ht="15" customHeight="1">
      <c r="B74" s="130"/>
      <c r="C74" s="134" t="s">
        <v>161</v>
      </c>
      <c r="D74" s="132"/>
      <c r="E74" s="132"/>
      <c r="F74" s="132"/>
      <c r="G74" s="132"/>
      <c r="H74" s="132"/>
      <c r="I74" s="132"/>
      <c r="J74" s="132"/>
      <c r="K74" s="132"/>
      <c r="L74" s="132"/>
      <c r="M74" s="132"/>
      <c r="N74" s="132"/>
      <c r="O74" s="132"/>
      <c r="P74" s="132"/>
      <c r="Q74" s="132"/>
      <c r="R74" s="132"/>
      <c r="S74" s="132"/>
      <c r="T74" s="132"/>
      <c r="U74" s="133"/>
      <c r="V74" s="134"/>
      <c r="W74" s="134"/>
      <c r="X74" s="134"/>
      <c r="Y74" s="134"/>
      <c r="Z74" s="134"/>
      <c r="AA74" s="134"/>
      <c r="AB74" s="134"/>
      <c r="AC74" s="134"/>
      <c r="AD74" s="134"/>
      <c r="AE74" s="134"/>
      <c r="AF74" s="134"/>
      <c r="AG74" s="134"/>
      <c r="AH74" s="134"/>
      <c r="AI74" s="134"/>
      <c r="AJ74" s="134"/>
      <c r="AK74" s="134"/>
      <c r="AL74" s="134"/>
      <c r="AM74" s="138"/>
      <c r="AN74" s="134"/>
      <c r="AO74" s="134"/>
      <c r="AP74" s="134"/>
      <c r="AQ74" s="134"/>
      <c r="AR74" s="134"/>
      <c r="AS74" s="134"/>
      <c r="AT74" s="139"/>
    </row>
    <row r="75" spans="2:46" ht="15" customHeight="1">
      <c r="B75" s="130"/>
      <c r="C75" s="134" t="s">
        <v>172</v>
      </c>
      <c r="D75" s="132"/>
      <c r="E75" s="132"/>
      <c r="F75" s="132"/>
      <c r="G75" s="132"/>
      <c r="H75" s="132"/>
      <c r="I75" s="132"/>
      <c r="J75" s="132"/>
      <c r="K75" s="132"/>
      <c r="L75" s="132"/>
      <c r="M75" s="132"/>
      <c r="N75" s="132"/>
      <c r="O75" s="132"/>
      <c r="P75" s="132"/>
      <c r="Q75" s="132"/>
      <c r="R75" s="132"/>
      <c r="S75" s="132"/>
      <c r="T75" s="132"/>
      <c r="U75" s="133"/>
      <c r="V75" s="134"/>
      <c r="W75" s="134"/>
      <c r="X75" s="134"/>
      <c r="Y75" s="134"/>
      <c r="Z75" s="134"/>
      <c r="AA75" s="134"/>
      <c r="AB75" s="134"/>
      <c r="AC75" s="134"/>
      <c r="AD75" s="134"/>
      <c r="AE75" s="134"/>
      <c r="AF75" s="134"/>
      <c r="AG75" s="134"/>
      <c r="AH75" s="134"/>
      <c r="AI75" s="134"/>
      <c r="AJ75" s="134"/>
      <c r="AK75" s="134"/>
      <c r="AL75" s="134"/>
      <c r="AM75" s="138"/>
      <c r="AN75" s="134"/>
      <c r="AO75" s="134"/>
      <c r="AP75" s="134"/>
      <c r="AQ75" s="134"/>
      <c r="AR75" s="134"/>
      <c r="AS75" s="134"/>
      <c r="AT75" s="139"/>
    </row>
    <row r="76" spans="2:46" ht="15" customHeight="1">
      <c r="B76" s="130"/>
      <c r="C76" s="134" t="s">
        <v>371</v>
      </c>
      <c r="D76" s="132"/>
      <c r="E76" s="132"/>
      <c r="F76" s="132"/>
      <c r="G76" s="132"/>
      <c r="H76" s="132"/>
      <c r="I76" s="132"/>
      <c r="J76" s="132"/>
      <c r="K76" s="132"/>
      <c r="L76" s="132"/>
      <c r="M76" s="132"/>
      <c r="N76" s="132"/>
      <c r="O76" s="132"/>
      <c r="P76" s="132"/>
      <c r="Q76" s="132"/>
      <c r="R76" s="132"/>
      <c r="S76" s="132"/>
      <c r="T76" s="132"/>
      <c r="U76" s="133"/>
      <c r="V76" s="134"/>
      <c r="W76" s="134"/>
      <c r="X76" s="134"/>
      <c r="Y76" s="134"/>
      <c r="Z76" s="134"/>
      <c r="AA76" s="134"/>
      <c r="AB76" s="134"/>
      <c r="AC76" s="134"/>
      <c r="AD76" s="134"/>
      <c r="AE76" s="134"/>
      <c r="AF76" s="134"/>
      <c r="AG76" s="134"/>
      <c r="AH76" s="134"/>
      <c r="AI76" s="134"/>
      <c r="AJ76" s="134"/>
      <c r="AK76" s="134"/>
      <c r="AL76" s="134"/>
      <c r="AM76" s="138"/>
      <c r="AN76" s="134"/>
      <c r="AO76" s="134"/>
      <c r="AP76" s="134"/>
      <c r="AQ76" s="134"/>
      <c r="AR76" s="134"/>
      <c r="AS76" s="134"/>
      <c r="AT76" s="139"/>
    </row>
    <row r="77" spans="2:46" ht="15" customHeight="1">
      <c r="B77" s="130"/>
      <c r="C77" s="134" t="s">
        <v>372</v>
      </c>
      <c r="D77" s="132"/>
      <c r="E77" s="132"/>
      <c r="F77" s="132"/>
      <c r="G77" s="132"/>
      <c r="H77" s="132"/>
      <c r="I77" s="132"/>
      <c r="J77" s="132"/>
      <c r="K77" s="132"/>
      <c r="L77" s="132"/>
      <c r="M77" s="132"/>
      <c r="N77" s="132"/>
      <c r="O77" s="132"/>
      <c r="P77" s="132"/>
      <c r="Q77" s="132"/>
      <c r="R77" s="132"/>
      <c r="S77" s="132"/>
      <c r="T77" s="132"/>
      <c r="U77" s="133"/>
      <c r="V77" s="134"/>
      <c r="W77" s="134"/>
      <c r="X77" s="134"/>
      <c r="Y77" s="134"/>
      <c r="Z77" s="134"/>
      <c r="AA77" s="134"/>
      <c r="AB77" s="134"/>
      <c r="AC77" s="134"/>
      <c r="AD77" s="134"/>
      <c r="AE77" s="134"/>
      <c r="AF77" s="134"/>
      <c r="AG77" s="134"/>
      <c r="AH77" s="134"/>
      <c r="AI77" s="134"/>
      <c r="AJ77" s="134"/>
      <c r="AK77" s="134"/>
      <c r="AL77" s="134"/>
      <c r="AM77" s="138"/>
      <c r="AN77" s="134"/>
      <c r="AO77" s="134"/>
      <c r="AP77" s="134"/>
      <c r="AQ77" s="134"/>
      <c r="AR77" s="134"/>
      <c r="AS77" s="134"/>
      <c r="AT77" s="139"/>
    </row>
    <row r="78" spans="2:46" ht="15" customHeight="1">
      <c r="B78" s="130"/>
      <c r="C78" s="140"/>
      <c r="D78" s="132"/>
      <c r="E78" s="132"/>
      <c r="F78" s="132"/>
      <c r="G78" s="132"/>
      <c r="H78" s="132"/>
      <c r="I78" s="132"/>
      <c r="J78" s="132"/>
      <c r="K78" s="132"/>
      <c r="L78" s="132"/>
      <c r="M78" s="132"/>
      <c r="N78" s="132"/>
      <c r="O78" s="132"/>
      <c r="P78" s="132"/>
      <c r="Q78" s="132"/>
      <c r="R78" s="132"/>
      <c r="S78" s="132"/>
      <c r="T78" s="132"/>
      <c r="U78" s="133"/>
      <c r="V78" s="134"/>
      <c r="W78" s="134"/>
      <c r="X78" s="134"/>
      <c r="Y78" s="134"/>
      <c r="Z78" s="134"/>
      <c r="AA78" s="134"/>
      <c r="AB78" s="134"/>
      <c r="AC78" s="134"/>
      <c r="AD78" s="134"/>
      <c r="AE78" s="134"/>
      <c r="AF78" s="134"/>
      <c r="AG78" s="134"/>
      <c r="AH78" s="134"/>
      <c r="AI78" s="134"/>
      <c r="AJ78" s="134"/>
      <c r="AK78" s="134"/>
      <c r="AL78" s="134"/>
      <c r="AM78" s="138"/>
      <c r="AN78" s="134"/>
      <c r="AO78" s="134"/>
      <c r="AP78" s="134"/>
      <c r="AQ78" s="134"/>
      <c r="AR78" s="134"/>
      <c r="AS78" s="134"/>
      <c r="AT78" s="139"/>
    </row>
    <row r="79" spans="2:46" ht="15" customHeight="1">
      <c r="B79" s="130"/>
      <c r="C79" s="134" t="s">
        <v>162</v>
      </c>
      <c r="D79" s="132"/>
      <c r="E79" s="132"/>
      <c r="F79" s="132"/>
      <c r="G79" s="132"/>
      <c r="H79" s="132"/>
      <c r="I79" s="132"/>
      <c r="J79" s="132"/>
      <c r="K79" s="132"/>
      <c r="L79" s="132"/>
      <c r="M79" s="132"/>
      <c r="N79" s="132"/>
      <c r="O79" s="132"/>
      <c r="P79" s="132"/>
      <c r="Q79" s="132"/>
      <c r="R79" s="132"/>
      <c r="S79" s="132"/>
      <c r="T79" s="132"/>
      <c r="U79" s="133"/>
      <c r="V79" s="134"/>
      <c r="W79" s="134"/>
      <c r="X79" s="134"/>
      <c r="Y79" s="134"/>
      <c r="Z79" s="134"/>
      <c r="AA79" s="134"/>
      <c r="AB79" s="134"/>
      <c r="AC79" s="134"/>
      <c r="AD79" s="134"/>
      <c r="AE79" s="134"/>
      <c r="AF79" s="134"/>
      <c r="AG79" s="134"/>
      <c r="AH79" s="134"/>
      <c r="AI79" s="134"/>
      <c r="AJ79" s="134"/>
      <c r="AK79" s="134"/>
      <c r="AL79" s="134"/>
      <c r="AM79" s="138"/>
      <c r="AN79" s="134"/>
      <c r="AO79" s="134"/>
      <c r="AP79" s="134"/>
      <c r="AQ79" s="134"/>
      <c r="AR79" s="134"/>
      <c r="AS79" s="134"/>
      <c r="AT79" s="139"/>
    </row>
    <row r="80" spans="2:46" ht="15" customHeight="1">
      <c r="B80" s="130"/>
      <c r="C80" s="134" t="s">
        <v>373</v>
      </c>
      <c r="D80" s="132"/>
      <c r="E80" s="132"/>
      <c r="F80" s="132"/>
      <c r="G80" s="132"/>
      <c r="H80" s="132"/>
      <c r="I80" s="132"/>
      <c r="J80" s="132"/>
      <c r="K80" s="132"/>
      <c r="L80" s="132"/>
      <c r="M80" s="132"/>
      <c r="N80" s="132"/>
      <c r="O80" s="132"/>
      <c r="P80" s="132"/>
      <c r="Q80" s="132"/>
      <c r="R80" s="132"/>
      <c r="S80" s="132"/>
      <c r="T80" s="132"/>
      <c r="U80" s="133"/>
      <c r="V80" s="134"/>
      <c r="W80" s="134"/>
      <c r="X80" s="134"/>
      <c r="Y80" s="134"/>
      <c r="Z80" s="134"/>
      <c r="AA80" s="134"/>
      <c r="AB80" s="134"/>
      <c r="AC80" s="134"/>
      <c r="AD80" s="134"/>
      <c r="AE80" s="134"/>
      <c r="AF80" s="134"/>
      <c r="AG80" s="134"/>
      <c r="AH80" s="134"/>
      <c r="AI80" s="134"/>
      <c r="AJ80" s="134"/>
      <c r="AK80" s="134"/>
      <c r="AL80" s="134"/>
      <c r="AM80" s="138"/>
      <c r="AN80" s="134"/>
      <c r="AO80" s="134"/>
      <c r="AP80" s="134"/>
      <c r="AQ80" s="134"/>
      <c r="AR80" s="134"/>
      <c r="AS80" s="134"/>
      <c r="AT80" s="139"/>
    </row>
    <row r="81" spans="2:46" ht="15" customHeight="1">
      <c r="B81" s="130"/>
      <c r="C81" s="134" t="s">
        <v>168</v>
      </c>
      <c r="D81" s="132"/>
      <c r="E81" s="132"/>
      <c r="F81" s="132"/>
      <c r="G81" s="132"/>
      <c r="H81" s="132"/>
      <c r="I81" s="132"/>
      <c r="J81" s="132"/>
      <c r="K81" s="132"/>
      <c r="L81" s="132"/>
      <c r="M81" s="132"/>
      <c r="N81" s="132"/>
      <c r="O81" s="132"/>
      <c r="P81" s="132"/>
      <c r="Q81" s="132"/>
      <c r="R81" s="132"/>
      <c r="S81" s="132"/>
      <c r="T81" s="132"/>
      <c r="U81" s="133"/>
      <c r="V81" s="134"/>
      <c r="W81" s="134"/>
      <c r="X81" s="134"/>
      <c r="Y81" s="134"/>
      <c r="Z81" s="134"/>
      <c r="AA81" s="134"/>
      <c r="AB81" s="134"/>
      <c r="AC81" s="134"/>
      <c r="AD81" s="134"/>
      <c r="AE81" s="134"/>
      <c r="AF81" s="134"/>
      <c r="AG81" s="134"/>
      <c r="AH81" s="134"/>
      <c r="AI81" s="134"/>
      <c r="AJ81" s="134"/>
      <c r="AK81" s="134"/>
      <c r="AL81" s="134"/>
      <c r="AM81" s="138"/>
      <c r="AN81" s="134"/>
      <c r="AO81" s="134"/>
      <c r="AP81" s="134"/>
      <c r="AQ81" s="134"/>
      <c r="AR81" s="134"/>
      <c r="AS81" s="134"/>
      <c r="AT81" s="139"/>
    </row>
    <row r="82" spans="2:46" ht="15" customHeight="1">
      <c r="B82" s="130"/>
      <c r="C82" s="134" t="s">
        <v>374</v>
      </c>
      <c r="D82" s="132"/>
      <c r="E82" s="132"/>
      <c r="F82" s="132"/>
      <c r="G82" s="132"/>
      <c r="H82" s="132"/>
      <c r="I82" s="132"/>
      <c r="J82" s="132"/>
      <c r="K82" s="132"/>
      <c r="L82" s="132"/>
      <c r="M82" s="132"/>
      <c r="N82" s="132"/>
      <c r="O82" s="132"/>
      <c r="P82" s="132"/>
      <c r="Q82" s="132"/>
      <c r="R82" s="132"/>
      <c r="S82" s="132"/>
      <c r="T82" s="132"/>
      <c r="U82" s="133"/>
      <c r="V82" s="134"/>
      <c r="W82" s="134"/>
      <c r="X82" s="134"/>
      <c r="Y82" s="134"/>
      <c r="Z82" s="134"/>
      <c r="AA82" s="134"/>
      <c r="AB82" s="134"/>
      <c r="AC82" s="134"/>
      <c r="AD82" s="134"/>
      <c r="AE82" s="134"/>
      <c r="AF82" s="134"/>
      <c r="AG82" s="134"/>
      <c r="AH82" s="134"/>
      <c r="AI82" s="134"/>
      <c r="AJ82" s="134"/>
      <c r="AK82" s="134"/>
      <c r="AL82" s="134"/>
      <c r="AM82" s="138"/>
      <c r="AN82" s="134"/>
      <c r="AO82" s="134"/>
      <c r="AP82" s="134"/>
      <c r="AQ82" s="134"/>
      <c r="AR82" s="134"/>
      <c r="AS82" s="134"/>
      <c r="AT82" s="139"/>
    </row>
    <row r="83" spans="2:46" ht="15" customHeight="1">
      <c r="B83" s="303"/>
      <c r="C83" s="140"/>
      <c r="D83" s="304"/>
      <c r="E83" s="304"/>
      <c r="F83" s="304"/>
      <c r="G83" s="304"/>
      <c r="H83" s="304"/>
      <c r="I83" s="304"/>
      <c r="J83" s="304"/>
      <c r="K83" s="132"/>
      <c r="L83" s="132"/>
      <c r="M83" s="132"/>
      <c r="N83" s="132"/>
      <c r="O83" s="132"/>
      <c r="P83" s="132"/>
      <c r="Q83" s="132"/>
      <c r="R83" s="132"/>
      <c r="S83" s="132"/>
      <c r="T83" s="132"/>
      <c r="U83" s="133"/>
      <c r="V83" s="134"/>
      <c r="W83" s="134"/>
      <c r="X83" s="134"/>
      <c r="Y83" s="134"/>
      <c r="Z83" s="134"/>
      <c r="AA83" s="134"/>
      <c r="AB83" s="134"/>
      <c r="AC83" s="134"/>
      <c r="AD83" s="134"/>
      <c r="AE83" s="134"/>
      <c r="AF83" s="134"/>
      <c r="AG83" s="134"/>
      <c r="AH83" s="134"/>
      <c r="AI83" s="134"/>
      <c r="AJ83" s="134"/>
      <c r="AK83" s="134"/>
      <c r="AL83" s="134"/>
      <c r="AM83" s="138"/>
      <c r="AN83" s="134"/>
      <c r="AO83" s="134"/>
      <c r="AP83" s="134"/>
      <c r="AQ83" s="134"/>
      <c r="AR83" s="134"/>
      <c r="AS83" s="134"/>
      <c r="AT83" s="139"/>
    </row>
    <row r="84" spans="2:46" ht="15" customHeight="1">
      <c r="B84" s="303"/>
      <c r="C84" s="131" t="s">
        <v>191</v>
      </c>
      <c r="D84" s="304"/>
      <c r="E84" s="304"/>
      <c r="F84" s="304"/>
      <c r="G84" s="304"/>
      <c r="H84" s="304"/>
      <c r="I84" s="304"/>
      <c r="J84" s="304"/>
      <c r="K84" s="301"/>
      <c r="L84" s="301"/>
      <c r="M84" s="301"/>
      <c r="N84" s="301"/>
      <c r="O84" s="301"/>
      <c r="P84" s="301"/>
      <c r="Q84" s="301"/>
      <c r="R84" s="301"/>
      <c r="S84" s="301"/>
      <c r="T84" s="301"/>
      <c r="U84" s="302"/>
      <c r="V84" s="754" t="s">
        <v>474</v>
      </c>
      <c r="W84" s="758"/>
      <c r="X84" s="758"/>
      <c r="Y84" s="758"/>
      <c r="Z84" s="758"/>
      <c r="AA84" s="758"/>
      <c r="AB84" s="758"/>
      <c r="AC84" s="758"/>
      <c r="AD84" s="758"/>
      <c r="AE84" s="758"/>
      <c r="AF84" s="758"/>
      <c r="AG84" s="758"/>
      <c r="AH84" s="758"/>
      <c r="AI84" s="758"/>
      <c r="AJ84" s="758"/>
      <c r="AK84" s="758"/>
      <c r="AL84" s="759"/>
      <c r="AM84" s="757" t="s">
        <v>471</v>
      </c>
      <c r="AN84" s="758"/>
      <c r="AO84" s="758"/>
      <c r="AP84" s="758"/>
      <c r="AQ84" s="758"/>
      <c r="AR84" s="758"/>
      <c r="AS84" s="758"/>
      <c r="AT84" s="759"/>
    </row>
    <row r="85" spans="2:46" ht="15" customHeight="1">
      <c r="B85" s="303"/>
      <c r="C85" s="131"/>
      <c r="D85" s="304"/>
      <c r="E85" s="304"/>
      <c r="F85" s="304"/>
      <c r="G85" s="304"/>
      <c r="H85" s="304"/>
      <c r="I85" s="304"/>
      <c r="J85" s="304"/>
      <c r="K85" s="301"/>
      <c r="L85" s="301"/>
      <c r="M85" s="301"/>
      <c r="N85" s="301"/>
      <c r="O85" s="301"/>
      <c r="P85" s="301"/>
      <c r="Q85" s="301"/>
      <c r="R85" s="301"/>
      <c r="S85" s="301"/>
      <c r="T85" s="301"/>
      <c r="U85" s="302"/>
      <c r="V85" s="757"/>
      <c r="W85" s="758"/>
      <c r="X85" s="758"/>
      <c r="Y85" s="758"/>
      <c r="Z85" s="758"/>
      <c r="AA85" s="758"/>
      <c r="AB85" s="758"/>
      <c r="AC85" s="758"/>
      <c r="AD85" s="758"/>
      <c r="AE85" s="758"/>
      <c r="AF85" s="758"/>
      <c r="AG85" s="758"/>
      <c r="AH85" s="758"/>
      <c r="AI85" s="758"/>
      <c r="AJ85" s="758"/>
      <c r="AK85" s="758"/>
      <c r="AL85" s="759"/>
      <c r="AM85" s="757"/>
      <c r="AN85" s="758"/>
      <c r="AO85" s="758"/>
      <c r="AP85" s="758"/>
      <c r="AQ85" s="758"/>
      <c r="AR85" s="758"/>
      <c r="AS85" s="758"/>
      <c r="AT85" s="759"/>
    </row>
    <row r="86" spans="2:46" ht="15" customHeight="1">
      <c r="B86" s="303"/>
      <c r="C86" s="134"/>
      <c r="D86" s="304"/>
      <c r="E86" s="304"/>
      <c r="F86" s="304"/>
      <c r="G86" s="304"/>
      <c r="H86" s="304"/>
      <c r="I86" s="304"/>
      <c r="J86" s="304"/>
      <c r="K86" s="301"/>
      <c r="L86" s="301"/>
      <c r="M86" s="301"/>
      <c r="N86" s="301"/>
      <c r="O86" s="301"/>
      <c r="P86" s="301"/>
      <c r="Q86" s="301"/>
      <c r="R86" s="301"/>
      <c r="S86" s="301"/>
      <c r="T86" s="301"/>
      <c r="U86" s="302"/>
      <c r="V86" s="757"/>
      <c r="W86" s="758"/>
      <c r="X86" s="758"/>
      <c r="Y86" s="758"/>
      <c r="Z86" s="758"/>
      <c r="AA86" s="758"/>
      <c r="AB86" s="758"/>
      <c r="AC86" s="758"/>
      <c r="AD86" s="758"/>
      <c r="AE86" s="758"/>
      <c r="AF86" s="758"/>
      <c r="AG86" s="758"/>
      <c r="AH86" s="758"/>
      <c r="AI86" s="758"/>
      <c r="AJ86" s="758"/>
      <c r="AK86" s="758"/>
      <c r="AL86" s="759"/>
      <c r="AM86" s="757"/>
      <c r="AN86" s="758"/>
      <c r="AO86" s="758"/>
      <c r="AP86" s="758"/>
      <c r="AQ86" s="758"/>
      <c r="AR86" s="758"/>
      <c r="AS86" s="758"/>
      <c r="AT86" s="759"/>
    </row>
    <row r="87" spans="2:46" ht="15" customHeight="1">
      <c r="B87" s="303"/>
      <c r="C87" s="134"/>
      <c r="D87" s="304"/>
      <c r="E87" s="304"/>
      <c r="F87" s="304"/>
      <c r="G87" s="304"/>
      <c r="H87" s="304"/>
      <c r="I87" s="304"/>
      <c r="J87" s="304"/>
      <c r="K87" s="301"/>
      <c r="L87" s="301"/>
      <c r="M87" s="301"/>
      <c r="N87" s="301"/>
      <c r="O87" s="301"/>
      <c r="P87" s="301"/>
      <c r="Q87" s="301"/>
      <c r="R87" s="301"/>
      <c r="S87" s="301"/>
      <c r="T87" s="301"/>
      <c r="U87" s="302"/>
      <c r="V87" s="757"/>
      <c r="W87" s="758"/>
      <c r="X87" s="758"/>
      <c r="Y87" s="758"/>
      <c r="Z87" s="758"/>
      <c r="AA87" s="758"/>
      <c r="AB87" s="758"/>
      <c r="AC87" s="758"/>
      <c r="AD87" s="758"/>
      <c r="AE87" s="758"/>
      <c r="AF87" s="758"/>
      <c r="AG87" s="758"/>
      <c r="AH87" s="758"/>
      <c r="AI87" s="758"/>
      <c r="AJ87" s="758"/>
      <c r="AK87" s="758"/>
      <c r="AL87" s="759"/>
      <c r="AM87" s="757"/>
      <c r="AN87" s="758"/>
      <c r="AO87" s="758"/>
      <c r="AP87" s="758"/>
      <c r="AQ87" s="758"/>
      <c r="AR87" s="758"/>
      <c r="AS87" s="758"/>
      <c r="AT87" s="759"/>
    </row>
    <row r="88" spans="2:46" ht="15" customHeight="1">
      <c r="B88" s="303"/>
      <c r="C88" s="134"/>
      <c r="D88" s="304"/>
      <c r="E88" s="304"/>
      <c r="F88" s="304"/>
      <c r="G88" s="304"/>
      <c r="H88" s="304"/>
      <c r="I88" s="304"/>
      <c r="J88" s="304"/>
      <c r="K88" s="301"/>
      <c r="L88" s="301"/>
      <c r="M88" s="301"/>
      <c r="N88" s="301"/>
      <c r="O88" s="301"/>
      <c r="P88" s="301"/>
      <c r="Q88" s="301"/>
      <c r="R88" s="301"/>
      <c r="S88" s="301"/>
      <c r="T88" s="301"/>
      <c r="U88" s="302"/>
      <c r="V88" s="757"/>
      <c r="W88" s="758"/>
      <c r="X88" s="758"/>
      <c r="Y88" s="758"/>
      <c r="Z88" s="758"/>
      <c r="AA88" s="758"/>
      <c r="AB88" s="758"/>
      <c r="AC88" s="758"/>
      <c r="AD88" s="758"/>
      <c r="AE88" s="758"/>
      <c r="AF88" s="758"/>
      <c r="AG88" s="758"/>
      <c r="AH88" s="758"/>
      <c r="AI88" s="758"/>
      <c r="AJ88" s="758"/>
      <c r="AK88" s="758"/>
      <c r="AL88" s="759"/>
      <c r="AM88" s="757"/>
      <c r="AN88" s="758"/>
      <c r="AO88" s="758"/>
      <c r="AP88" s="758"/>
      <c r="AQ88" s="758"/>
      <c r="AR88" s="758"/>
      <c r="AS88" s="758"/>
      <c r="AT88" s="759"/>
    </row>
    <row r="89" spans="2:46" ht="15" customHeight="1">
      <c r="B89" s="303"/>
      <c r="C89" s="134"/>
      <c r="D89" s="304"/>
      <c r="E89" s="304"/>
      <c r="F89" s="304"/>
      <c r="G89" s="304"/>
      <c r="H89" s="304"/>
      <c r="I89" s="304"/>
      <c r="J89" s="304"/>
      <c r="K89" s="301"/>
      <c r="L89" s="301"/>
      <c r="M89" s="301"/>
      <c r="N89" s="301"/>
      <c r="O89" s="301"/>
      <c r="P89" s="301"/>
      <c r="Q89" s="301"/>
      <c r="R89" s="301"/>
      <c r="S89" s="301"/>
      <c r="T89" s="301"/>
      <c r="U89" s="302"/>
      <c r="V89" s="757"/>
      <c r="W89" s="758"/>
      <c r="X89" s="758"/>
      <c r="Y89" s="758"/>
      <c r="Z89" s="758"/>
      <c r="AA89" s="758"/>
      <c r="AB89" s="758"/>
      <c r="AC89" s="758"/>
      <c r="AD89" s="758"/>
      <c r="AE89" s="758"/>
      <c r="AF89" s="758"/>
      <c r="AG89" s="758"/>
      <c r="AH89" s="758"/>
      <c r="AI89" s="758"/>
      <c r="AJ89" s="758"/>
      <c r="AK89" s="758"/>
      <c r="AL89" s="759"/>
      <c r="AM89" s="757"/>
      <c r="AN89" s="758"/>
      <c r="AO89" s="758"/>
      <c r="AP89" s="758"/>
      <c r="AQ89" s="758"/>
      <c r="AR89" s="758"/>
      <c r="AS89" s="758"/>
      <c r="AT89" s="759"/>
    </row>
    <row r="90" spans="2:46" ht="15" customHeight="1">
      <c r="B90" s="303"/>
      <c r="D90" s="304"/>
      <c r="E90" s="304"/>
      <c r="F90" s="304"/>
      <c r="G90" s="304"/>
      <c r="H90" s="304"/>
      <c r="I90" s="304"/>
      <c r="J90" s="304"/>
      <c r="K90" s="301"/>
      <c r="L90" s="301"/>
      <c r="M90" s="301"/>
      <c r="N90" s="301"/>
      <c r="O90" s="301"/>
      <c r="P90" s="301"/>
      <c r="Q90" s="301"/>
      <c r="R90" s="301"/>
      <c r="S90" s="301"/>
      <c r="T90" s="301"/>
      <c r="U90" s="302"/>
      <c r="V90" s="757"/>
      <c r="W90" s="758"/>
      <c r="X90" s="758"/>
      <c r="Y90" s="758"/>
      <c r="Z90" s="758"/>
      <c r="AA90" s="758"/>
      <c r="AB90" s="758"/>
      <c r="AC90" s="758"/>
      <c r="AD90" s="758"/>
      <c r="AE90" s="758"/>
      <c r="AF90" s="758"/>
      <c r="AG90" s="758"/>
      <c r="AH90" s="758"/>
      <c r="AI90" s="758"/>
      <c r="AJ90" s="758"/>
      <c r="AK90" s="758"/>
      <c r="AL90" s="759"/>
      <c r="AM90" s="757"/>
      <c r="AN90" s="758"/>
      <c r="AO90" s="758"/>
      <c r="AP90" s="758"/>
      <c r="AQ90" s="758"/>
      <c r="AR90" s="758"/>
      <c r="AS90" s="758"/>
      <c r="AT90" s="759"/>
    </row>
    <row r="91" spans="2:46" ht="15" customHeight="1">
      <c r="B91" s="303"/>
      <c r="C91" s="152"/>
      <c r="D91" s="304"/>
      <c r="E91" s="304"/>
      <c r="F91" s="304"/>
      <c r="G91" s="304"/>
      <c r="H91" s="304"/>
      <c r="I91" s="304"/>
      <c r="J91" s="304"/>
      <c r="K91" s="132"/>
      <c r="L91" s="132"/>
      <c r="M91" s="132"/>
      <c r="N91" s="132"/>
      <c r="O91" s="132"/>
      <c r="P91" s="132"/>
      <c r="Q91" s="132"/>
      <c r="R91" s="132"/>
      <c r="S91" s="132"/>
      <c r="T91" s="132"/>
      <c r="U91" s="133"/>
      <c r="V91" s="757"/>
      <c r="W91" s="758"/>
      <c r="X91" s="758"/>
      <c r="Y91" s="758"/>
      <c r="Z91" s="758"/>
      <c r="AA91" s="758"/>
      <c r="AB91" s="758"/>
      <c r="AC91" s="758"/>
      <c r="AD91" s="758"/>
      <c r="AE91" s="758"/>
      <c r="AF91" s="758"/>
      <c r="AG91" s="758"/>
      <c r="AH91" s="758"/>
      <c r="AI91" s="758"/>
      <c r="AJ91" s="758"/>
      <c r="AK91" s="758"/>
      <c r="AL91" s="759"/>
      <c r="AM91" s="757"/>
      <c r="AN91" s="758"/>
      <c r="AO91" s="758"/>
      <c r="AP91" s="758"/>
      <c r="AQ91" s="758"/>
      <c r="AR91" s="758"/>
      <c r="AS91" s="758"/>
      <c r="AT91" s="759"/>
    </row>
    <row r="92" spans="2:46" ht="15" customHeight="1">
      <c r="B92" s="303"/>
      <c r="D92" s="304"/>
      <c r="E92" s="304"/>
      <c r="F92" s="304"/>
      <c r="G92" s="304"/>
      <c r="H92" s="304"/>
      <c r="I92" s="304"/>
      <c r="J92" s="304"/>
      <c r="K92" s="132"/>
      <c r="L92" s="132"/>
      <c r="M92" s="132"/>
      <c r="N92" s="132"/>
      <c r="O92" s="132"/>
      <c r="P92" s="132"/>
      <c r="Q92" s="132"/>
      <c r="R92" s="132"/>
      <c r="S92" s="132"/>
      <c r="T92" s="132"/>
      <c r="U92" s="133"/>
      <c r="V92" s="757"/>
      <c r="W92" s="758"/>
      <c r="X92" s="758"/>
      <c r="Y92" s="758"/>
      <c r="Z92" s="758"/>
      <c r="AA92" s="758"/>
      <c r="AB92" s="758"/>
      <c r="AC92" s="758"/>
      <c r="AD92" s="758"/>
      <c r="AE92" s="758"/>
      <c r="AF92" s="758"/>
      <c r="AG92" s="758"/>
      <c r="AH92" s="758"/>
      <c r="AI92" s="758"/>
      <c r="AJ92" s="758"/>
      <c r="AK92" s="758"/>
      <c r="AL92" s="759"/>
      <c r="AM92" s="757"/>
      <c r="AN92" s="758"/>
      <c r="AO92" s="758"/>
      <c r="AP92" s="758"/>
      <c r="AQ92" s="758"/>
      <c r="AR92" s="758"/>
      <c r="AS92" s="758"/>
      <c r="AT92" s="759"/>
    </row>
    <row r="93" spans="2:46" ht="15" customHeight="1">
      <c r="B93" s="303"/>
      <c r="C93" s="131" t="s">
        <v>190</v>
      </c>
      <c r="D93" s="304"/>
      <c r="E93" s="304"/>
      <c r="F93" s="304"/>
      <c r="G93" s="304"/>
      <c r="H93" s="304"/>
      <c r="I93" s="304"/>
      <c r="J93" s="304"/>
      <c r="K93" s="132"/>
      <c r="L93" s="132"/>
      <c r="M93" s="132"/>
      <c r="N93" s="132"/>
      <c r="O93" s="132"/>
      <c r="P93" s="132"/>
      <c r="Q93" s="132"/>
      <c r="R93" s="132"/>
      <c r="S93" s="132"/>
      <c r="T93" s="132"/>
      <c r="U93" s="133"/>
      <c r="V93" s="134"/>
      <c r="W93" s="134"/>
      <c r="X93" s="134"/>
      <c r="Y93" s="134"/>
      <c r="Z93" s="134"/>
      <c r="AA93" s="134"/>
      <c r="AB93" s="134"/>
      <c r="AC93" s="134"/>
      <c r="AD93" s="134"/>
      <c r="AE93" s="134"/>
      <c r="AF93" s="134"/>
      <c r="AG93" s="134"/>
      <c r="AH93" s="134"/>
      <c r="AI93" s="134"/>
      <c r="AJ93" s="134"/>
      <c r="AK93" s="134"/>
      <c r="AL93" s="134"/>
      <c r="AM93" s="138"/>
      <c r="AN93" s="134"/>
      <c r="AO93" s="134"/>
      <c r="AP93" s="134"/>
      <c r="AQ93" s="134"/>
      <c r="AR93" s="134"/>
      <c r="AS93" s="134"/>
      <c r="AT93" s="139"/>
    </row>
    <row r="94" spans="2:46" ht="15" customHeight="1">
      <c r="B94" s="303"/>
      <c r="C94" s="152"/>
      <c r="D94" s="304"/>
      <c r="E94" s="304"/>
      <c r="F94" s="304"/>
      <c r="G94" s="304"/>
      <c r="H94" s="304"/>
      <c r="I94" s="304"/>
      <c r="J94" s="304"/>
      <c r="K94" s="132"/>
      <c r="L94" s="132"/>
      <c r="M94" s="132"/>
      <c r="N94" s="132"/>
      <c r="O94" s="132"/>
      <c r="P94" s="132"/>
      <c r="Q94" s="132"/>
      <c r="R94" s="132"/>
      <c r="S94" s="132"/>
      <c r="T94" s="132"/>
      <c r="U94" s="133"/>
      <c r="V94" s="134"/>
      <c r="W94" s="134"/>
      <c r="X94" s="134"/>
      <c r="Y94" s="134"/>
      <c r="Z94" s="134"/>
      <c r="AA94" s="134"/>
      <c r="AB94" s="134"/>
      <c r="AC94" s="134"/>
      <c r="AD94" s="134"/>
      <c r="AE94" s="134"/>
      <c r="AF94" s="134"/>
      <c r="AG94" s="134"/>
      <c r="AH94" s="134"/>
      <c r="AI94" s="134"/>
      <c r="AJ94" s="134"/>
      <c r="AK94" s="134"/>
      <c r="AL94" s="134"/>
      <c r="AM94" s="138"/>
      <c r="AN94" s="134"/>
      <c r="AO94" s="134"/>
      <c r="AP94" s="134"/>
      <c r="AQ94" s="134"/>
      <c r="AR94" s="134"/>
      <c r="AS94" s="134"/>
      <c r="AT94" s="139"/>
    </row>
    <row r="95" spans="2:46" ht="15" customHeight="1">
      <c r="B95" s="130"/>
      <c r="C95" s="152"/>
      <c r="D95" s="132"/>
      <c r="E95" s="132"/>
      <c r="F95" s="132"/>
      <c r="G95" s="132"/>
      <c r="H95" s="132"/>
      <c r="I95" s="132"/>
      <c r="J95" s="132"/>
      <c r="K95" s="132"/>
      <c r="L95" s="132"/>
      <c r="M95" s="132"/>
      <c r="N95" s="132"/>
      <c r="O95" s="132"/>
      <c r="P95" s="132"/>
      <c r="Q95" s="132"/>
      <c r="R95" s="132"/>
      <c r="S95" s="132"/>
      <c r="T95" s="132"/>
      <c r="U95" s="133"/>
      <c r="V95" s="134"/>
      <c r="W95" s="134"/>
      <c r="X95" s="134"/>
      <c r="Y95" s="134"/>
      <c r="Z95" s="134"/>
      <c r="AA95" s="134"/>
      <c r="AB95" s="134"/>
      <c r="AC95" s="134"/>
      <c r="AD95" s="134"/>
      <c r="AE95" s="134"/>
      <c r="AF95" s="134"/>
      <c r="AG95" s="134"/>
      <c r="AH95" s="134"/>
      <c r="AI95" s="134"/>
      <c r="AJ95" s="134"/>
      <c r="AK95" s="134"/>
      <c r="AL95" s="134"/>
      <c r="AM95" s="138"/>
      <c r="AN95" s="134"/>
      <c r="AO95" s="134"/>
      <c r="AP95" s="134"/>
      <c r="AQ95" s="134"/>
      <c r="AR95" s="134"/>
      <c r="AS95" s="134"/>
      <c r="AT95" s="139"/>
    </row>
    <row r="96" spans="2:46" ht="15" customHeight="1">
      <c r="B96" s="130"/>
      <c r="C96" s="152"/>
      <c r="D96" s="132"/>
      <c r="E96" s="132"/>
      <c r="F96" s="132"/>
      <c r="G96" s="132"/>
      <c r="H96" s="132"/>
      <c r="I96" s="132"/>
      <c r="J96" s="132"/>
      <c r="K96" s="132"/>
      <c r="L96" s="132"/>
      <c r="M96" s="132"/>
      <c r="N96" s="132"/>
      <c r="O96" s="132"/>
      <c r="P96" s="132"/>
      <c r="Q96" s="132"/>
      <c r="R96" s="132"/>
      <c r="S96" s="132"/>
      <c r="T96" s="132"/>
      <c r="U96" s="133"/>
      <c r="V96" s="134"/>
      <c r="W96" s="134"/>
      <c r="X96" s="134"/>
      <c r="Y96" s="134"/>
      <c r="Z96" s="134"/>
      <c r="AA96" s="134"/>
      <c r="AB96" s="134"/>
      <c r="AC96" s="134"/>
      <c r="AD96" s="134"/>
      <c r="AE96" s="134"/>
      <c r="AF96" s="134"/>
      <c r="AG96" s="134"/>
      <c r="AH96" s="134"/>
      <c r="AI96" s="134"/>
      <c r="AJ96" s="134"/>
      <c r="AK96" s="134"/>
      <c r="AL96" s="134"/>
      <c r="AM96" s="138"/>
      <c r="AN96" s="134"/>
      <c r="AO96" s="134"/>
      <c r="AP96" s="134"/>
      <c r="AQ96" s="134"/>
      <c r="AR96" s="134"/>
      <c r="AS96" s="134"/>
      <c r="AT96" s="139"/>
    </row>
    <row r="97" spans="2:46" ht="15" customHeight="1">
      <c r="B97" s="130"/>
      <c r="C97" s="152"/>
      <c r="D97" s="132"/>
      <c r="E97" s="132"/>
      <c r="F97" s="132"/>
      <c r="G97" s="132"/>
      <c r="H97" s="132"/>
      <c r="I97" s="132"/>
      <c r="J97" s="132"/>
      <c r="K97" s="132"/>
      <c r="L97" s="132"/>
      <c r="M97" s="132"/>
      <c r="N97" s="132"/>
      <c r="O97" s="132"/>
      <c r="P97" s="132"/>
      <c r="Q97" s="132"/>
      <c r="R97" s="132"/>
      <c r="S97" s="132"/>
      <c r="T97" s="132"/>
      <c r="U97" s="133"/>
      <c r="V97" s="134"/>
      <c r="W97" s="134"/>
      <c r="X97" s="134"/>
      <c r="Y97" s="134"/>
      <c r="Z97" s="134"/>
      <c r="AA97" s="134"/>
      <c r="AB97" s="134"/>
      <c r="AC97" s="134"/>
      <c r="AD97" s="134"/>
      <c r="AE97" s="134"/>
      <c r="AF97" s="134"/>
      <c r="AG97" s="134"/>
      <c r="AH97" s="134"/>
      <c r="AI97" s="134"/>
      <c r="AJ97" s="134"/>
      <c r="AK97" s="134"/>
      <c r="AL97" s="134"/>
      <c r="AM97" s="138"/>
      <c r="AN97" s="134"/>
      <c r="AO97" s="134"/>
      <c r="AP97" s="134"/>
      <c r="AQ97" s="134"/>
      <c r="AR97" s="134"/>
      <c r="AS97" s="134"/>
      <c r="AT97" s="139"/>
    </row>
    <row r="98" spans="2:46" ht="15" customHeight="1">
      <c r="B98" s="130"/>
      <c r="C98" s="61"/>
      <c r="D98" s="132"/>
      <c r="E98" s="132"/>
      <c r="F98" s="132"/>
      <c r="G98" s="132"/>
      <c r="H98" s="132"/>
      <c r="I98" s="132"/>
      <c r="J98" s="132"/>
      <c r="K98" s="132"/>
      <c r="L98" s="132"/>
      <c r="M98" s="132"/>
      <c r="N98" s="132"/>
      <c r="O98" s="132"/>
      <c r="P98" s="132"/>
      <c r="Q98" s="132"/>
      <c r="R98" s="132"/>
      <c r="S98" s="132"/>
      <c r="T98" s="132"/>
      <c r="U98" s="133"/>
      <c r="V98" s="134"/>
      <c r="W98" s="134"/>
      <c r="X98" s="134"/>
      <c r="Y98" s="134"/>
      <c r="Z98" s="134"/>
      <c r="AA98" s="134"/>
      <c r="AB98" s="134"/>
      <c r="AC98" s="134"/>
      <c r="AD98" s="134"/>
      <c r="AE98" s="134"/>
      <c r="AF98" s="134"/>
      <c r="AG98" s="134"/>
      <c r="AH98" s="134"/>
      <c r="AI98" s="134"/>
      <c r="AJ98" s="134"/>
      <c r="AK98" s="134"/>
      <c r="AL98" s="134"/>
      <c r="AM98" s="138"/>
      <c r="AN98" s="134"/>
      <c r="AO98" s="134"/>
      <c r="AP98" s="134"/>
      <c r="AQ98" s="134"/>
      <c r="AR98" s="134"/>
      <c r="AS98" s="134"/>
      <c r="AT98" s="139"/>
    </row>
    <row r="99" spans="2:46" ht="15" customHeight="1">
      <c r="B99" s="130"/>
      <c r="C99" s="152"/>
      <c r="D99" s="132"/>
      <c r="E99" s="132"/>
      <c r="F99" s="132"/>
      <c r="G99" s="132"/>
      <c r="H99" s="132"/>
      <c r="I99" s="132"/>
      <c r="J99" s="132"/>
      <c r="K99" s="132"/>
      <c r="L99" s="132"/>
      <c r="M99" s="132"/>
      <c r="N99" s="132"/>
      <c r="O99" s="132"/>
      <c r="P99" s="132"/>
      <c r="Q99" s="132"/>
      <c r="R99" s="132"/>
      <c r="S99" s="132"/>
      <c r="T99" s="132"/>
      <c r="U99" s="133"/>
      <c r="V99" s="134"/>
      <c r="W99" s="134"/>
      <c r="X99" s="134"/>
      <c r="Y99" s="134"/>
      <c r="Z99" s="134"/>
      <c r="AA99" s="134"/>
      <c r="AB99" s="134"/>
      <c r="AC99" s="134"/>
      <c r="AD99" s="134"/>
      <c r="AE99" s="134"/>
      <c r="AF99" s="134"/>
      <c r="AG99" s="134"/>
      <c r="AH99" s="134"/>
      <c r="AI99" s="134"/>
      <c r="AJ99" s="134"/>
      <c r="AK99" s="134"/>
      <c r="AL99" s="134"/>
      <c r="AM99" s="138"/>
      <c r="AN99" s="134"/>
      <c r="AO99" s="134"/>
      <c r="AP99" s="134"/>
      <c r="AQ99" s="134"/>
      <c r="AR99" s="134"/>
      <c r="AS99" s="134"/>
      <c r="AT99" s="139"/>
    </row>
    <row r="100" spans="2:46" ht="15" customHeight="1">
      <c r="B100" s="130"/>
      <c r="C100" s="152"/>
      <c r="D100" s="132"/>
      <c r="E100" s="132"/>
      <c r="F100" s="132"/>
      <c r="G100" s="132"/>
      <c r="H100" s="132"/>
      <c r="I100" s="132"/>
      <c r="J100" s="132"/>
      <c r="K100" s="132"/>
      <c r="L100" s="132"/>
      <c r="M100" s="132"/>
      <c r="N100" s="132"/>
      <c r="O100" s="132"/>
      <c r="P100" s="132"/>
      <c r="Q100" s="132"/>
      <c r="R100" s="132"/>
      <c r="S100" s="132"/>
      <c r="T100" s="132"/>
      <c r="U100" s="133"/>
      <c r="V100" s="134"/>
      <c r="W100" s="134"/>
      <c r="X100" s="134"/>
      <c r="Y100" s="134"/>
      <c r="Z100" s="134"/>
      <c r="AA100" s="134"/>
      <c r="AB100" s="134"/>
      <c r="AC100" s="134"/>
      <c r="AD100" s="134"/>
      <c r="AE100" s="134"/>
      <c r="AF100" s="134"/>
      <c r="AG100" s="134"/>
      <c r="AH100" s="134"/>
      <c r="AI100" s="134"/>
      <c r="AJ100" s="134"/>
      <c r="AK100" s="134"/>
      <c r="AL100" s="134"/>
      <c r="AM100" s="138"/>
      <c r="AN100" s="134"/>
      <c r="AO100" s="134"/>
      <c r="AP100" s="134"/>
      <c r="AQ100" s="134"/>
      <c r="AR100" s="134"/>
      <c r="AS100" s="134"/>
      <c r="AT100" s="139"/>
    </row>
    <row r="101" spans="2:46" ht="15" customHeight="1">
      <c r="B101" s="130"/>
      <c r="C101" s="152"/>
      <c r="D101" s="132"/>
      <c r="E101" s="132"/>
      <c r="F101" s="132"/>
      <c r="G101" s="132"/>
      <c r="H101" s="132"/>
      <c r="I101" s="132"/>
      <c r="J101" s="132"/>
      <c r="K101" s="132"/>
      <c r="L101" s="132"/>
      <c r="M101" s="132"/>
      <c r="N101" s="132"/>
      <c r="O101" s="132"/>
      <c r="P101" s="132"/>
      <c r="Q101" s="132"/>
      <c r="R101" s="132"/>
      <c r="S101" s="132"/>
      <c r="T101" s="132"/>
      <c r="U101" s="133"/>
      <c r="V101" s="134"/>
      <c r="W101" s="134"/>
      <c r="X101" s="134"/>
      <c r="Y101" s="134"/>
      <c r="Z101" s="134"/>
      <c r="AA101" s="134"/>
      <c r="AB101" s="134"/>
      <c r="AC101" s="134"/>
      <c r="AD101" s="134"/>
      <c r="AE101" s="134"/>
      <c r="AF101" s="134"/>
      <c r="AG101" s="134"/>
      <c r="AH101" s="134"/>
      <c r="AI101" s="134"/>
      <c r="AJ101" s="134"/>
      <c r="AK101" s="134"/>
      <c r="AL101" s="134"/>
      <c r="AM101" s="138"/>
      <c r="AN101" s="134"/>
      <c r="AO101" s="134"/>
      <c r="AP101" s="134"/>
      <c r="AQ101" s="134"/>
      <c r="AR101" s="134"/>
      <c r="AS101" s="134"/>
      <c r="AT101" s="139"/>
    </row>
    <row r="102" spans="2:46" ht="15" customHeight="1">
      <c r="B102" s="143"/>
      <c r="C102" s="153"/>
      <c r="D102" s="145"/>
      <c r="E102" s="145"/>
      <c r="F102" s="145"/>
      <c r="G102" s="145"/>
      <c r="H102" s="145"/>
      <c r="I102" s="145"/>
      <c r="J102" s="145"/>
      <c r="K102" s="145"/>
      <c r="L102" s="145"/>
      <c r="M102" s="145"/>
      <c r="N102" s="145"/>
      <c r="O102" s="145"/>
      <c r="P102" s="145"/>
      <c r="Q102" s="145"/>
      <c r="R102" s="145"/>
      <c r="S102" s="145"/>
      <c r="T102" s="145"/>
      <c r="U102" s="146"/>
      <c r="V102" s="148"/>
      <c r="W102" s="144"/>
      <c r="X102" s="144"/>
      <c r="Y102" s="144"/>
      <c r="Z102" s="144"/>
      <c r="AA102" s="144"/>
      <c r="AB102" s="144"/>
      <c r="AC102" s="144"/>
      <c r="AD102" s="144"/>
      <c r="AE102" s="144"/>
      <c r="AF102" s="144"/>
      <c r="AG102" s="144"/>
      <c r="AH102" s="144"/>
      <c r="AI102" s="144"/>
      <c r="AJ102" s="144"/>
      <c r="AK102" s="144"/>
      <c r="AL102" s="147"/>
      <c r="AM102" s="148"/>
      <c r="AN102" s="144"/>
      <c r="AO102" s="144"/>
      <c r="AP102" s="144"/>
      <c r="AQ102" s="144"/>
      <c r="AR102" s="144"/>
      <c r="AS102" s="144"/>
      <c r="AT102" s="147"/>
    </row>
  </sheetData>
  <sheetProtection/>
  <mergeCells count="25">
    <mergeCell ref="B54:U56"/>
    <mergeCell ref="B7:U9"/>
    <mergeCell ref="V53:AT55"/>
    <mergeCell ref="V56:AL56"/>
    <mergeCell ref="AM56:AT56"/>
    <mergeCell ref="V9:AL9"/>
    <mergeCell ref="AM25:AT31"/>
    <mergeCell ref="V33:AL39"/>
    <mergeCell ref="AM33:AT39"/>
    <mergeCell ref="A1:AV3"/>
    <mergeCell ref="V6:AT8"/>
    <mergeCell ref="AM9:AT9"/>
    <mergeCell ref="B6:U6"/>
    <mergeCell ref="B53:U53"/>
    <mergeCell ref="V11:AL15"/>
    <mergeCell ref="AM11:AT15"/>
    <mergeCell ref="V19:AL23"/>
    <mergeCell ref="AM19:AT23"/>
    <mergeCell ref="V25:AL31"/>
    <mergeCell ref="V59:AL63"/>
    <mergeCell ref="AM59:AT63"/>
    <mergeCell ref="V84:AL92"/>
    <mergeCell ref="AM84:AT92"/>
    <mergeCell ref="V65:AL68"/>
    <mergeCell ref="AM65:AT68"/>
  </mergeCells>
  <printOptions horizontalCentered="1"/>
  <pageMargins left="0.5905511811023623" right="0.5905511811023623" top="0.5905511811023623" bottom="0.7874015748031497" header="0.5118110236220472" footer="0.5118110236220472"/>
  <pageSetup horizontalDpi="600" verticalDpi="600" orientation="portrait" paperSize="9" scale="99" r:id="rId3"/>
  <rowBreaks count="1" manualBreakCount="1">
    <brk id="51" max="255" man="1"/>
  </rowBreaks>
  <legacyDrawing r:id="rId1"/>
  <legacyDrawingHF r:id="rId2"/>
</worksheet>
</file>

<file path=xl/worksheets/sheet7.xml><?xml version="1.0" encoding="utf-8"?>
<worksheet xmlns="http://schemas.openxmlformats.org/spreadsheetml/2006/main" xmlns:r="http://schemas.openxmlformats.org/officeDocument/2006/relationships">
  <dimension ref="A1:AS75"/>
  <sheetViews>
    <sheetView view="pageLayout" zoomScaleSheetLayoutView="100" workbookViewId="0" topLeftCell="A3">
      <selection activeCell="A71" sqref="A71"/>
    </sheetView>
  </sheetViews>
  <sheetFormatPr defaultColWidth="2.140625" defaultRowHeight="11.25" customHeight="1"/>
  <sheetData>
    <row r="1" spans="1:45" s="472" customFormat="1" ht="11.25" customHeight="1">
      <c r="A1" s="724" t="s">
        <v>231</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6"/>
      <c r="AM1" s="470"/>
      <c r="AN1" s="470"/>
      <c r="AO1" s="470"/>
      <c r="AP1" s="471"/>
      <c r="AQ1" s="471"/>
      <c r="AR1" s="471"/>
      <c r="AS1" s="471"/>
    </row>
    <row r="2" spans="1:45" s="472" customFormat="1" ht="12" customHeight="1">
      <c r="A2" s="727"/>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c r="AD2" s="728"/>
      <c r="AE2" s="728"/>
      <c r="AF2" s="728"/>
      <c r="AG2" s="728"/>
      <c r="AH2" s="728"/>
      <c r="AI2" s="728"/>
      <c r="AJ2" s="728"/>
      <c r="AK2" s="728"/>
      <c r="AL2" s="729"/>
      <c r="AM2" s="470"/>
      <c r="AN2" s="470"/>
      <c r="AO2" s="470"/>
      <c r="AP2" s="471"/>
      <c r="AQ2" s="471"/>
      <c r="AR2" s="471"/>
      <c r="AS2" s="471"/>
    </row>
    <row r="3" spans="1:45" s="472" customFormat="1" ht="12" customHeight="1" thickBot="1">
      <c r="A3" s="730"/>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2"/>
      <c r="AM3" s="470"/>
      <c r="AN3" s="470"/>
      <c r="AO3" s="470"/>
      <c r="AP3" s="471"/>
      <c r="AQ3" s="471"/>
      <c r="AR3" s="471"/>
      <c r="AS3" s="471"/>
    </row>
    <row r="4" spans="7:25" ht="11.25" customHeight="1">
      <c r="G4" s="1"/>
      <c r="H4" s="1"/>
      <c r="I4" s="1"/>
      <c r="J4" s="1"/>
      <c r="K4" s="1"/>
      <c r="L4" s="1"/>
      <c r="M4" s="1"/>
      <c r="N4" s="1"/>
      <c r="O4" s="1"/>
      <c r="P4" s="1"/>
      <c r="Q4" s="1"/>
      <c r="R4" s="1"/>
      <c r="S4" s="1"/>
      <c r="T4" s="1"/>
      <c r="U4" s="1"/>
      <c r="V4" s="1"/>
      <c r="W4" s="1"/>
      <c r="X4" s="1"/>
      <c r="Y4" s="1"/>
    </row>
    <row r="5" spans="2:44" ht="11.25" customHeight="1" thickBot="1">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row>
    <row r="6" spans="1:45" ht="11.25" customHeight="1">
      <c r="A6" s="802" t="s">
        <v>475</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7"/>
    </row>
    <row r="7" spans="1:45" ht="11.25" customHeight="1">
      <c r="A7" s="74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O7" s="749"/>
      <c r="AP7" s="749"/>
      <c r="AQ7" s="749"/>
      <c r="AR7" s="749"/>
      <c r="AS7" s="750"/>
    </row>
    <row r="8" spans="1:45" ht="11.25" customHeight="1">
      <c r="A8" s="74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49"/>
      <c r="AL8" s="749"/>
      <c r="AM8" s="749"/>
      <c r="AN8" s="749"/>
      <c r="AO8" s="749"/>
      <c r="AP8" s="749"/>
      <c r="AQ8" s="749"/>
      <c r="AR8" s="749"/>
      <c r="AS8" s="750"/>
    </row>
    <row r="9" spans="1:45" ht="11.25" customHeight="1">
      <c r="A9" s="74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49"/>
      <c r="AL9" s="749"/>
      <c r="AM9" s="749"/>
      <c r="AN9" s="749"/>
      <c r="AO9" s="749"/>
      <c r="AP9" s="749"/>
      <c r="AQ9" s="749"/>
      <c r="AR9" s="749"/>
      <c r="AS9" s="750"/>
    </row>
    <row r="10" spans="1:45" ht="11.25" customHeight="1">
      <c r="A10" s="74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50"/>
    </row>
    <row r="11" spans="1:45" ht="11.25" customHeight="1">
      <c r="A11" s="74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50"/>
    </row>
    <row r="12" spans="1:45" ht="11.25" customHeight="1">
      <c r="A12" s="74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49"/>
      <c r="AL12" s="749"/>
      <c r="AM12" s="749"/>
      <c r="AN12" s="749"/>
      <c r="AO12" s="749"/>
      <c r="AP12" s="749"/>
      <c r="AQ12" s="749"/>
      <c r="AR12" s="749"/>
      <c r="AS12" s="750"/>
    </row>
    <row r="13" spans="1:45" ht="11.25" customHeight="1">
      <c r="A13" s="74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49"/>
      <c r="AL13" s="749"/>
      <c r="AM13" s="749"/>
      <c r="AN13" s="749"/>
      <c r="AO13" s="749"/>
      <c r="AP13" s="749"/>
      <c r="AQ13" s="749"/>
      <c r="AR13" s="749"/>
      <c r="AS13" s="750"/>
    </row>
    <row r="14" spans="1:45" ht="11.25" customHeight="1">
      <c r="A14" s="74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50"/>
    </row>
    <row r="15" spans="1:45" ht="11.25" customHeight="1">
      <c r="A15" s="74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49"/>
      <c r="AM15" s="749"/>
      <c r="AN15" s="749"/>
      <c r="AO15" s="749"/>
      <c r="AP15" s="749"/>
      <c r="AQ15" s="749"/>
      <c r="AR15" s="749"/>
      <c r="AS15" s="750"/>
    </row>
    <row r="16" spans="1:45" ht="11.25" customHeight="1">
      <c r="A16" s="74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49"/>
      <c r="AL16" s="749"/>
      <c r="AM16" s="749"/>
      <c r="AN16" s="749"/>
      <c r="AO16" s="749"/>
      <c r="AP16" s="749"/>
      <c r="AQ16" s="749"/>
      <c r="AR16" s="749"/>
      <c r="AS16" s="750"/>
    </row>
    <row r="17" spans="1:45" ht="11.25" customHeight="1">
      <c r="A17" s="74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c r="AS17" s="750"/>
    </row>
    <row r="18" spans="1:45" ht="11.25" customHeight="1">
      <c r="A18" s="74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749"/>
      <c r="AR18" s="749"/>
      <c r="AS18" s="750"/>
    </row>
    <row r="19" spans="1:45" ht="11.25" customHeight="1">
      <c r="A19" s="74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49"/>
      <c r="AM19" s="749"/>
      <c r="AN19" s="749"/>
      <c r="AO19" s="749"/>
      <c r="AP19" s="749"/>
      <c r="AQ19" s="749"/>
      <c r="AR19" s="749"/>
      <c r="AS19" s="750"/>
    </row>
    <row r="20" spans="1:45" ht="11.25" customHeight="1">
      <c r="A20" s="74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49"/>
      <c r="AL20" s="749"/>
      <c r="AM20" s="749"/>
      <c r="AN20" s="749"/>
      <c r="AO20" s="749"/>
      <c r="AP20" s="749"/>
      <c r="AQ20" s="749"/>
      <c r="AR20" s="749"/>
      <c r="AS20" s="750"/>
    </row>
    <row r="21" spans="1:45" ht="11.25" customHeight="1">
      <c r="A21" s="748"/>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749"/>
      <c r="AL21" s="749"/>
      <c r="AM21" s="749"/>
      <c r="AN21" s="749"/>
      <c r="AO21" s="749"/>
      <c r="AP21" s="749"/>
      <c r="AQ21" s="749"/>
      <c r="AR21" s="749"/>
      <c r="AS21" s="750"/>
    </row>
    <row r="22" spans="1:45" ht="11.25" customHeight="1">
      <c r="A22" s="748"/>
      <c r="B22" s="749"/>
      <c r="C22" s="749"/>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749"/>
      <c r="AL22" s="749"/>
      <c r="AM22" s="749"/>
      <c r="AN22" s="749"/>
      <c r="AO22" s="749"/>
      <c r="AP22" s="749"/>
      <c r="AQ22" s="749"/>
      <c r="AR22" s="749"/>
      <c r="AS22" s="750"/>
    </row>
    <row r="23" spans="1:45" ht="11.25" customHeight="1">
      <c r="A23" s="748"/>
      <c r="B23" s="749"/>
      <c r="C23" s="749"/>
      <c r="D23" s="749"/>
      <c r="E23" s="749"/>
      <c r="F23" s="749"/>
      <c r="G23" s="749"/>
      <c r="H23" s="749"/>
      <c r="I23" s="749"/>
      <c r="J23" s="749"/>
      <c r="K23" s="749"/>
      <c r="L23" s="749"/>
      <c r="M23" s="749"/>
      <c r="N23" s="749"/>
      <c r="O23" s="749"/>
      <c r="P23" s="749"/>
      <c r="Q23" s="749"/>
      <c r="R23" s="749"/>
      <c r="S23" s="749"/>
      <c r="T23" s="749"/>
      <c r="U23" s="749"/>
      <c r="V23" s="749"/>
      <c r="W23" s="749"/>
      <c r="X23" s="749"/>
      <c r="Y23" s="749"/>
      <c r="Z23" s="749"/>
      <c r="AA23" s="749"/>
      <c r="AB23" s="749"/>
      <c r="AC23" s="749"/>
      <c r="AD23" s="749"/>
      <c r="AE23" s="749"/>
      <c r="AF23" s="749"/>
      <c r="AG23" s="749"/>
      <c r="AH23" s="749"/>
      <c r="AI23" s="749"/>
      <c r="AJ23" s="749"/>
      <c r="AK23" s="749"/>
      <c r="AL23" s="749"/>
      <c r="AM23" s="749"/>
      <c r="AN23" s="749"/>
      <c r="AO23" s="749"/>
      <c r="AP23" s="749"/>
      <c r="AQ23" s="749"/>
      <c r="AR23" s="749"/>
      <c r="AS23" s="750"/>
    </row>
    <row r="24" spans="1:45" ht="11.25" customHeight="1">
      <c r="A24" s="748"/>
      <c r="B24" s="749"/>
      <c r="C24" s="749"/>
      <c r="D24" s="749"/>
      <c r="E24" s="749"/>
      <c r="F24" s="749"/>
      <c r="G24" s="749"/>
      <c r="H24" s="749"/>
      <c r="I24" s="749"/>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750"/>
    </row>
    <row r="25" spans="1:45" ht="11.25" customHeight="1">
      <c r="A25" s="748"/>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49"/>
      <c r="AK25" s="749"/>
      <c r="AL25" s="749"/>
      <c r="AM25" s="749"/>
      <c r="AN25" s="749"/>
      <c r="AO25" s="749"/>
      <c r="AP25" s="749"/>
      <c r="AQ25" s="749"/>
      <c r="AR25" s="749"/>
      <c r="AS25" s="750"/>
    </row>
    <row r="26" spans="1:45" ht="11.25" customHeight="1">
      <c r="A26" s="748"/>
      <c r="B26" s="749"/>
      <c r="C26" s="749"/>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49"/>
      <c r="AK26" s="749"/>
      <c r="AL26" s="749"/>
      <c r="AM26" s="749"/>
      <c r="AN26" s="749"/>
      <c r="AO26" s="749"/>
      <c r="AP26" s="749"/>
      <c r="AQ26" s="749"/>
      <c r="AR26" s="749"/>
      <c r="AS26" s="750"/>
    </row>
    <row r="27" spans="1:45" ht="11.25" customHeight="1">
      <c r="A27" s="748"/>
      <c r="B27" s="749"/>
      <c r="C27" s="749"/>
      <c r="D27" s="749"/>
      <c r="E27" s="749"/>
      <c r="F27" s="749"/>
      <c r="G27" s="749"/>
      <c r="H27" s="749"/>
      <c r="I27" s="749"/>
      <c r="J27" s="749"/>
      <c r="K27" s="749"/>
      <c r="L27" s="749"/>
      <c r="M27" s="749"/>
      <c r="N27" s="749"/>
      <c r="O27" s="749"/>
      <c r="P27" s="749"/>
      <c r="Q27" s="749"/>
      <c r="R27" s="749"/>
      <c r="S27" s="749"/>
      <c r="T27" s="749"/>
      <c r="U27" s="749"/>
      <c r="V27" s="749"/>
      <c r="W27" s="749"/>
      <c r="X27" s="749"/>
      <c r="Y27" s="749"/>
      <c r="Z27" s="749"/>
      <c r="AA27" s="749"/>
      <c r="AB27" s="749"/>
      <c r="AC27" s="749"/>
      <c r="AD27" s="749"/>
      <c r="AE27" s="749"/>
      <c r="AF27" s="749"/>
      <c r="AG27" s="749"/>
      <c r="AH27" s="749"/>
      <c r="AI27" s="749"/>
      <c r="AJ27" s="749"/>
      <c r="AK27" s="749"/>
      <c r="AL27" s="749"/>
      <c r="AM27" s="749"/>
      <c r="AN27" s="749"/>
      <c r="AO27" s="749"/>
      <c r="AP27" s="749"/>
      <c r="AQ27" s="749"/>
      <c r="AR27" s="749"/>
      <c r="AS27" s="750"/>
    </row>
    <row r="28" spans="1:45" ht="11.25" customHeight="1">
      <c r="A28" s="748"/>
      <c r="B28" s="749"/>
      <c r="C28" s="749"/>
      <c r="D28" s="749"/>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49"/>
      <c r="AK28" s="749"/>
      <c r="AL28" s="749"/>
      <c r="AM28" s="749"/>
      <c r="AN28" s="749"/>
      <c r="AO28" s="749"/>
      <c r="AP28" s="749"/>
      <c r="AQ28" s="749"/>
      <c r="AR28" s="749"/>
      <c r="AS28" s="750"/>
    </row>
    <row r="29" spans="1:45" ht="11.25" customHeight="1">
      <c r="A29" s="74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49"/>
      <c r="AL29" s="749"/>
      <c r="AM29" s="749"/>
      <c r="AN29" s="749"/>
      <c r="AO29" s="749"/>
      <c r="AP29" s="749"/>
      <c r="AQ29" s="749"/>
      <c r="AR29" s="749"/>
      <c r="AS29" s="750"/>
    </row>
    <row r="30" spans="1:45" ht="11.25" customHeight="1">
      <c r="A30" s="74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50"/>
    </row>
    <row r="31" spans="1:45" ht="11.25" customHeight="1">
      <c r="A31" s="74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49"/>
      <c r="AL31" s="749"/>
      <c r="AM31" s="749"/>
      <c r="AN31" s="749"/>
      <c r="AO31" s="749"/>
      <c r="AP31" s="749"/>
      <c r="AQ31" s="749"/>
      <c r="AR31" s="749"/>
      <c r="AS31" s="750"/>
    </row>
    <row r="32" spans="1:45" ht="11.25" customHeight="1">
      <c r="A32" s="74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49"/>
      <c r="AL32" s="749"/>
      <c r="AM32" s="749"/>
      <c r="AN32" s="749"/>
      <c r="AO32" s="749"/>
      <c r="AP32" s="749"/>
      <c r="AQ32" s="749"/>
      <c r="AR32" s="749"/>
      <c r="AS32" s="750"/>
    </row>
    <row r="33" spans="1:45" ht="11.25" customHeight="1">
      <c r="A33" s="74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749"/>
      <c r="AN33" s="749"/>
      <c r="AO33" s="749"/>
      <c r="AP33" s="749"/>
      <c r="AQ33" s="749"/>
      <c r="AR33" s="749"/>
      <c r="AS33" s="750"/>
    </row>
    <row r="34" spans="1:45" ht="11.25" customHeight="1">
      <c r="A34" s="74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49"/>
      <c r="AL34" s="749"/>
      <c r="AM34" s="749"/>
      <c r="AN34" s="749"/>
      <c r="AO34" s="749"/>
      <c r="AP34" s="749"/>
      <c r="AQ34" s="749"/>
      <c r="AR34" s="749"/>
      <c r="AS34" s="750"/>
    </row>
    <row r="35" spans="1:45" ht="11.25" customHeight="1">
      <c r="A35" s="74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50"/>
    </row>
    <row r="36" spans="1:45" ht="11.25" customHeight="1">
      <c r="A36" s="74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749"/>
      <c r="AO36" s="749"/>
      <c r="AP36" s="749"/>
      <c r="AQ36" s="749"/>
      <c r="AR36" s="749"/>
      <c r="AS36" s="750"/>
    </row>
    <row r="37" spans="1:45" ht="11.25" customHeight="1">
      <c r="A37" s="74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49"/>
      <c r="AL37" s="749"/>
      <c r="AM37" s="749"/>
      <c r="AN37" s="749"/>
      <c r="AO37" s="749"/>
      <c r="AP37" s="749"/>
      <c r="AQ37" s="749"/>
      <c r="AR37" s="749"/>
      <c r="AS37" s="750"/>
    </row>
    <row r="38" spans="1:45" ht="11.25" customHeight="1">
      <c r="A38" s="74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49"/>
      <c r="AL38" s="749"/>
      <c r="AM38" s="749"/>
      <c r="AN38" s="749"/>
      <c r="AO38" s="749"/>
      <c r="AP38" s="749"/>
      <c r="AQ38" s="749"/>
      <c r="AR38" s="749"/>
      <c r="AS38" s="750"/>
    </row>
    <row r="39" spans="1:45" ht="11.25" customHeight="1">
      <c r="A39" s="74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49"/>
      <c r="AS39" s="750"/>
    </row>
    <row r="40" spans="1:45" ht="11.25" customHeight="1">
      <c r="A40" s="74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49"/>
      <c r="AL40" s="749"/>
      <c r="AM40" s="749"/>
      <c r="AN40" s="749"/>
      <c r="AO40" s="749"/>
      <c r="AP40" s="749"/>
      <c r="AQ40" s="749"/>
      <c r="AR40" s="749"/>
      <c r="AS40" s="750"/>
    </row>
    <row r="41" spans="1:45" ht="11.25" customHeight="1">
      <c r="A41" s="74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49"/>
      <c r="AL41" s="749"/>
      <c r="AM41" s="749"/>
      <c r="AN41" s="749"/>
      <c r="AO41" s="749"/>
      <c r="AP41" s="749"/>
      <c r="AQ41" s="749"/>
      <c r="AR41" s="749"/>
      <c r="AS41" s="750"/>
    </row>
    <row r="42" spans="1:45" ht="11.25" customHeight="1">
      <c r="A42" s="74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49"/>
      <c r="AM42" s="749"/>
      <c r="AN42" s="749"/>
      <c r="AO42" s="749"/>
      <c r="AP42" s="749"/>
      <c r="AQ42" s="749"/>
      <c r="AR42" s="749"/>
      <c r="AS42" s="750"/>
    </row>
    <row r="43" spans="1:45" ht="11.25" customHeight="1">
      <c r="A43" s="74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749"/>
      <c r="AQ43" s="749"/>
      <c r="AR43" s="749"/>
      <c r="AS43" s="750"/>
    </row>
    <row r="44" spans="1:45" ht="11.25" customHeight="1">
      <c r="A44" s="74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749"/>
      <c r="AR44" s="749"/>
      <c r="AS44" s="750"/>
    </row>
    <row r="45" spans="1:45" ht="11.25" customHeight="1">
      <c r="A45" s="748"/>
      <c r="B45" s="749"/>
      <c r="C45" s="749"/>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c r="AM45" s="749"/>
      <c r="AN45" s="749"/>
      <c r="AO45" s="749"/>
      <c r="AP45" s="749"/>
      <c r="AQ45" s="749"/>
      <c r="AR45" s="749"/>
      <c r="AS45" s="750"/>
    </row>
    <row r="46" spans="1:45" ht="11.25" customHeight="1">
      <c r="A46" s="748"/>
      <c r="B46" s="749"/>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49"/>
      <c r="AO46" s="749"/>
      <c r="AP46" s="749"/>
      <c r="AQ46" s="749"/>
      <c r="AR46" s="749"/>
      <c r="AS46" s="750"/>
    </row>
    <row r="47" spans="1:45" ht="11.25" customHeight="1" thickBot="1">
      <c r="A47" s="751"/>
      <c r="B47" s="752"/>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3"/>
    </row>
    <row r="48" spans="1:45" ht="11.25" customHeight="1">
      <c r="A48" s="802" t="s">
        <v>476</v>
      </c>
      <c r="B48" s="803"/>
      <c r="C48" s="803"/>
      <c r="D48" s="803"/>
      <c r="E48" s="803"/>
      <c r="F48" s="803"/>
      <c r="G48" s="803"/>
      <c r="H48" s="803"/>
      <c r="I48" s="803"/>
      <c r="J48" s="803"/>
      <c r="K48" s="803"/>
      <c r="L48" s="803"/>
      <c r="M48" s="803"/>
      <c r="N48" s="803"/>
      <c r="O48" s="803"/>
      <c r="P48" s="803"/>
      <c r="Q48" s="803"/>
      <c r="R48" s="803"/>
      <c r="S48" s="803"/>
      <c r="T48" s="803"/>
      <c r="U48" s="803"/>
      <c r="V48" s="803"/>
      <c r="W48" s="803"/>
      <c r="X48" s="803"/>
      <c r="Y48" s="803"/>
      <c r="Z48" s="803"/>
      <c r="AA48" s="803"/>
      <c r="AB48" s="803"/>
      <c r="AC48" s="803"/>
      <c r="AD48" s="803"/>
      <c r="AE48" s="803"/>
      <c r="AF48" s="803"/>
      <c r="AG48" s="803"/>
      <c r="AH48" s="803"/>
      <c r="AI48" s="803"/>
      <c r="AJ48" s="803"/>
      <c r="AK48" s="803"/>
      <c r="AL48" s="803"/>
      <c r="AM48" s="803"/>
      <c r="AN48" s="803"/>
      <c r="AO48" s="803"/>
      <c r="AP48" s="803"/>
      <c r="AQ48" s="803"/>
      <c r="AR48" s="803"/>
      <c r="AS48" s="804"/>
    </row>
    <row r="49" spans="1:45" ht="11.25" customHeight="1">
      <c r="A49" s="805"/>
      <c r="B49" s="806"/>
      <c r="C49" s="806"/>
      <c r="D49" s="806"/>
      <c r="E49" s="806"/>
      <c r="F49" s="806"/>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7"/>
    </row>
    <row r="50" spans="1:45" ht="11.25" customHeight="1">
      <c r="A50" s="805"/>
      <c r="B50" s="806"/>
      <c r="C50" s="806"/>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7"/>
    </row>
    <row r="51" spans="1:45" ht="11.25" customHeight="1">
      <c r="A51" s="805"/>
      <c r="B51" s="806"/>
      <c r="C51" s="806"/>
      <c r="D51" s="806"/>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7"/>
    </row>
    <row r="52" spans="1:45" ht="11.25" customHeight="1">
      <c r="A52" s="805"/>
      <c r="B52" s="806"/>
      <c r="C52" s="806"/>
      <c r="D52" s="806"/>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7"/>
    </row>
    <row r="53" spans="1:45" ht="11.25" customHeight="1">
      <c r="A53" s="805"/>
      <c r="B53" s="806"/>
      <c r="C53" s="806"/>
      <c r="D53" s="806"/>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7"/>
    </row>
    <row r="54" spans="1:45" ht="11.25" customHeight="1">
      <c r="A54" s="805"/>
      <c r="B54" s="806"/>
      <c r="C54" s="806"/>
      <c r="D54" s="806"/>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7"/>
    </row>
    <row r="55" spans="1:45" ht="11.25" customHeight="1">
      <c r="A55" s="805"/>
      <c r="B55" s="806"/>
      <c r="C55" s="806"/>
      <c r="D55" s="806"/>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7"/>
    </row>
    <row r="56" spans="1:45" ht="11.25" customHeight="1">
      <c r="A56" s="805"/>
      <c r="B56" s="806"/>
      <c r="C56" s="806"/>
      <c r="D56" s="806"/>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7"/>
    </row>
    <row r="57" spans="1:45" ht="11.25" customHeight="1">
      <c r="A57" s="805"/>
      <c r="B57" s="806"/>
      <c r="C57" s="806"/>
      <c r="D57" s="806"/>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7"/>
    </row>
    <row r="58" spans="1:45" ht="11.25" customHeight="1">
      <c r="A58" s="805"/>
      <c r="B58" s="806"/>
      <c r="C58" s="806"/>
      <c r="D58" s="806"/>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7"/>
    </row>
    <row r="59" spans="1:45" ht="11.25" customHeight="1">
      <c r="A59" s="805"/>
      <c r="B59" s="806"/>
      <c r="C59" s="806"/>
      <c r="D59" s="806"/>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7"/>
    </row>
    <row r="60" spans="1:45" ht="11.25" customHeight="1">
      <c r="A60" s="805"/>
      <c r="B60" s="806"/>
      <c r="C60" s="806"/>
      <c r="D60" s="806"/>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806"/>
      <c r="AN60" s="806"/>
      <c r="AO60" s="806"/>
      <c r="AP60" s="806"/>
      <c r="AQ60" s="806"/>
      <c r="AR60" s="806"/>
      <c r="AS60" s="807"/>
    </row>
    <row r="61" spans="1:45" ht="11.25" customHeight="1">
      <c r="A61" s="805"/>
      <c r="B61" s="806"/>
      <c r="C61" s="806"/>
      <c r="D61" s="806"/>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807"/>
    </row>
    <row r="62" spans="1:45" ht="11.25" customHeight="1">
      <c r="A62" s="805"/>
      <c r="B62" s="806"/>
      <c r="C62" s="806"/>
      <c r="D62" s="806"/>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807"/>
    </row>
    <row r="63" spans="1:45" ht="11.25" customHeight="1">
      <c r="A63" s="805"/>
      <c r="B63" s="806"/>
      <c r="C63" s="806"/>
      <c r="D63" s="806"/>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7"/>
    </row>
    <row r="64" spans="1:45" ht="11.25" customHeight="1">
      <c r="A64" s="805"/>
      <c r="B64" s="806"/>
      <c r="C64" s="806"/>
      <c r="D64" s="806"/>
      <c r="E64" s="806"/>
      <c r="F64" s="806"/>
      <c r="G64" s="806"/>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7"/>
    </row>
    <row r="65" spans="1:45" ht="11.25" customHeight="1">
      <c r="A65" s="805"/>
      <c r="B65" s="806"/>
      <c r="C65" s="806"/>
      <c r="D65" s="806"/>
      <c r="E65" s="806"/>
      <c r="F65" s="806"/>
      <c r="G65" s="806"/>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7"/>
    </row>
    <row r="66" spans="1:45" ht="11.25" customHeight="1">
      <c r="A66" s="805"/>
      <c r="B66" s="806"/>
      <c r="C66" s="806"/>
      <c r="D66" s="806"/>
      <c r="E66" s="806"/>
      <c r="F66" s="806"/>
      <c r="G66" s="806"/>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7"/>
    </row>
    <row r="67" spans="1:45" ht="11.25" customHeight="1">
      <c r="A67" s="805"/>
      <c r="B67" s="806"/>
      <c r="C67" s="806"/>
      <c r="D67" s="806"/>
      <c r="E67" s="806"/>
      <c r="F67" s="806"/>
      <c r="G67" s="806"/>
      <c r="H67" s="806"/>
      <c r="I67" s="806"/>
      <c r="J67" s="806"/>
      <c r="K67" s="806"/>
      <c r="L67" s="806"/>
      <c r="M67" s="806"/>
      <c r="N67" s="806"/>
      <c r="O67" s="806"/>
      <c r="P67" s="806"/>
      <c r="Q67" s="806"/>
      <c r="R67" s="806"/>
      <c r="S67" s="806"/>
      <c r="T67" s="806"/>
      <c r="U67" s="806"/>
      <c r="V67" s="806"/>
      <c r="W67" s="806"/>
      <c r="X67" s="806"/>
      <c r="Y67" s="806"/>
      <c r="Z67" s="806"/>
      <c r="AA67" s="806"/>
      <c r="AB67" s="806"/>
      <c r="AC67" s="806"/>
      <c r="AD67" s="806"/>
      <c r="AE67" s="806"/>
      <c r="AF67" s="806"/>
      <c r="AG67" s="806"/>
      <c r="AH67" s="806"/>
      <c r="AI67" s="806"/>
      <c r="AJ67" s="806"/>
      <c r="AK67" s="806"/>
      <c r="AL67" s="806"/>
      <c r="AM67" s="806"/>
      <c r="AN67" s="806"/>
      <c r="AO67" s="806"/>
      <c r="AP67" s="806"/>
      <c r="AQ67" s="806"/>
      <c r="AR67" s="806"/>
      <c r="AS67" s="807"/>
    </row>
    <row r="68" spans="1:45" ht="11.25" customHeight="1">
      <c r="A68" s="805"/>
      <c r="B68" s="806"/>
      <c r="C68" s="806"/>
      <c r="D68" s="806"/>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7"/>
    </row>
    <row r="69" spans="1:45" ht="11.25" customHeight="1">
      <c r="A69" s="805"/>
      <c r="B69" s="806"/>
      <c r="C69" s="806"/>
      <c r="D69" s="806"/>
      <c r="E69" s="806"/>
      <c r="F69" s="806"/>
      <c r="G69" s="806"/>
      <c r="H69" s="806"/>
      <c r="I69" s="806"/>
      <c r="J69" s="806"/>
      <c r="K69" s="806"/>
      <c r="L69" s="806"/>
      <c r="M69" s="806"/>
      <c r="N69" s="806"/>
      <c r="O69" s="806"/>
      <c r="P69" s="806"/>
      <c r="Q69" s="806"/>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7"/>
    </row>
    <row r="70" spans="1:45" ht="11.25" customHeight="1" thickBot="1">
      <c r="A70" s="808"/>
      <c r="B70" s="809"/>
      <c r="C70" s="809"/>
      <c r="D70" s="809"/>
      <c r="E70" s="809"/>
      <c r="F70" s="809"/>
      <c r="G70" s="809"/>
      <c r="H70" s="809"/>
      <c r="I70" s="809"/>
      <c r="J70" s="809"/>
      <c r="K70" s="809"/>
      <c r="L70" s="809"/>
      <c r="M70" s="809"/>
      <c r="N70" s="809"/>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809"/>
      <c r="AL70" s="809"/>
      <c r="AM70" s="809"/>
      <c r="AN70" s="809"/>
      <c r="AO70" s="809"/>
      <c r="AP70" s="809"/>
      <c r="AQ70" s="809"/>
      <c r="AR70" s="809"/>
      <c r="AS70" s="810"/>
    </row>
    <row r="71" spans="2:11" ht="11.25" customHeight="1">
      <c r="B71" s="311"/>
      <c r="C71" s="341"/>
      <c r="E71" s="311"/>
      <c r="F71" s="311"/>
      <c r="G71" s="311"/>
      <c r="H71" s="311"/>
      <c r="I71" s="311"/>
      <c r="J71" s="311"/>
      <c r="K71" s="311"/>
    </row>
    <row r="72" spans="2:11" ht="11.25" customHeight="1">
      <c r="B72" s="311"/>
      <c r="C72" s="311"/>
      <c r="D72" s="311"/>
      <c r="E72" s="311"/>
      <c r="F72" s="311"/>
      <c r="G72" s="311"/>
      <c r="H72" s="311"/>
      <c r="I72" s="311"/>
      <c r="J72" s="311"/>
      <c r="K72" s="311"/>
    </row>
    <row r="73" spans="2:11" ht="11.25" customHeight="1">
      <c r="B73" s="311"/>
      <c r="C73" s="311"/>
      <c r="D73" s="311"/>
      <c r="E73" s="311"/>
      <c r="F73" s="311"/>
      <c r="G73" s="311"/>
      <c r="H73" s="311"/>
      <c r="I73" s="311"/>
      <c r="J73" s="311"/>
      <c r="K73" s="311"/>
    </row>
    <row r="74" spans="1:11" ht="11.25" customHeight="1">
      <c r="A74" s="311"/>
      <c r="B74" s="311"/>
      <c r="C74" s="311"/>
      <c r="D74" s="311"/>
      <c r="E74" s="311"/>
      <c r="F74" s="311"/>
      <c r="G74" s="311"/>
      <c r="H74" s="311"/>
      <c r="I74" s="311"/>
      <c r="J74" s="311"/>
      <c r="K74" s="311"/>
    </row>
    <row r="75" ht="11.25" customHeight="1">
      <c r="D75" s="311"/>
    </row>
  </sheetData>
  <sheetProtection/>
  <mergeCells count="3">
    <mergeCell ref="A48:AS70"/>
    <mergeCell ref="A6:AS47"/>
    <mergeCell ref="A1:AL3"/>
  </mergeCells>
  <printOptions horizontalCentered="1"/>
  <pageMargins left="0.5905511811023623" right="0.5905511811023623" top="0.5905511811023623" bottom="0.7874015748031497" header="0.5118110236220472" footer="0.5118110236220472"/>
  <pageSetup horizontalDpi="600" verticalDpi="600" orientation="portrait" paperSize="9" r:id="rId2"/>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AN52"/>
  <sheetViews>
    <sheetView showGridLines="0" view="pageLayout" zoomScale="60" zoomScaleNormal="70" zoomScalePageLayoutView="60" workbookViewId="0" topLeftCell="A4">
      <selection activeCell="O17" sqref="O17"/>
    </sheetView>
  </sheetViews>
  <sheetFormatPr defaultColWidth="9.00390625" defaultRowHeight="12"/>
  <cols>
    <col min="1" max="2" width="3.140625" style="406" customWidth="1"/>
    <col min="3" max="3" width="35.28125" style="406" customWidth="1"/>
    <col min="4" max="15" width="11.28125" style="406" customWidth="1"/>
    <col min="16" max="16" width="13.28125" style="406" customWidth="1"/>
    <col min="17" max="16384" width="9.00390625" style="406" customWidth="1"/>
  </cols>
  <sheetData>
    <row r="1" spans="1:40" ht="22.5" customHeight="1" thickTop="1">
      <c r="A1" s="811" t="s">
        <v>193</v>
      </c>
      <c r="B1" s="812"/>
      <c r="C1" s="812"/>
      <c r="D1" s="812"/>
      <c r="E1" s="812"/>
      <c r="F1" s="812"/>
      <c r="G1" s="813"/>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row>
    <row r="2" spans="1:40" ht="22.5" customHeight="1">
      <c r="A2" s="814"/>
      <c r="B2" s="815"/>
      <c r="C2" s="815"/>
      <c r="D2" s="815"/>
      <c r="E2" s="815"/>
      <c r="F2" s="815"/>
      <c r="G2" s="816"/>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row>
    <row r="3" spans="1:40" ht="22.5" customHeight="1" thickBot="1">
      <c r="A3" s="817"/>
      <c r="B3" s="818"/>
      <c r="C3" s="818"/>
      <c r="D3" s="818"/>
      <c r="E3" s="818"/>
      <c r="F3" s="818"/>
      <c r="G3" s="81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row>
    <row r="4" spans="1:40" s="417" customFormat="1" ht="25.5" customHeight="1" thickTop="1">
      <c r="A4" s="406"/>
      <c r="B4" s="490" t="s">
        <v>310</v>
      </c>
      <c r="C4" s="490"/>
      <c r="D4" s="490"/>
      <c r="E4" s="490"/>
      <c r="F4" s="490"/>
      <c r="G4" s="490"/>
      <c r="H4" s="490"/>
      <c r="I4" s="490"/>
      <c r="J4" s="490"/>
      <c r="K4" s="490"/>
      <c r="L4" s="490"/>
      <c r="M4" s="490"/>
      <c r="N4" s="313"/>
      <c r="O4" s="840" t="s">
        <v>208</v>
      </c>
      <c r="P4" s="841"/>
      <c r="Q4" s="406"/>
      <c r="R4" s="406"/>
      <c r="S4" s="406"/>
      <c r="T4" s="406"/>
      <c r="U4" s="406"/>
      <c r="V4" s="406"/>
      <c r="W4" s="406"/>
      <c r="X4" s="406"/>
      <c r="Y4" s="406"/>
      <c r="Z4" s="406"/>
      <c r="AA4" s="406"/>
      <c r="AB4" s="406"/>
      <c r="AC4" s="406"/>
      <c r="AD4" s="406"/>
      <c r="AE4" s="406"/>
      <c r="AF4" s="406"/>
      <c r="AG4" s="406"/>
      <c r="AH4" s="406"/>
      <c r="AI4" s="406"/>
      <c r="AJ4" s="406"/>
      <c r="AK4" s="406"/>
      <c r="AL4" s="406"/>
      <c r="AM4" s="406"/>
      <c r="AN4" s="406"/>
    </row>
    <row r="5" spans="2:16" ht="24" customHeight="1">
      <c r="B5" s="426"/>
      <c r="C5" s="427"/>
      <c r="D5" s="426"/>
      <c r="E5" s="426"/>
      <c r="F5" s="426"/>
      <c r="G5" s="426"/>
      <c r="H5" s="426"/>
      <c r="I5" s="426"/>
      <c r="J5" s="426"/>
      <c r="K5" s="426"/>
      <c r="L5" s="426"/>
      <c r="M5" s="426"/>
      <c r="N5" s="314"/>
      <c r="O5" s="840" t="s">
        <v>209</v>
      </c>
      <c r="P5" s="841"/>
    </row>
    <row r="6" spans="1:16" s="476" customFormat="1" ht="36.75" customHeight="1">
      <c r="A6" s="473" t="s">
        <v>357</v>
      </c>
      <c r="B6" s="474"/>
      <c r="C6" s="475"/>
      <c r="D6" s="475"/>
      <c r="E6" s="475"/>
      <c r="F6" s="475"/>
      <c r="G6" s="475"/>
      <c r="H6" s="475"/>
      <c r="I6" s="475"/>
      <c r="J6" s="475"/>
      <c r="K6" s="475"/>
      <c r="L6" s="475"/>
      <c r="M6" s="475"/>
      <c r="N6" s="475"/>
      <c r="O6" s="842" t="s">
        <v>311</v>
      </c>
      <c r="P6" s="842"/>
    </row>
    <row r="7" spans="1:40" ht="32.25" customHeight="1" thickBot="1">
      <c r="A7" s="843"/>
      <c r="B7" s="843"/>
      <c r="C7" s="843"/>
      <c r="D7" s="494" t="s">
        <v>477</v>
      </c>
      <c r="E7" s="494" t="s">
        <v>478</v>
      </c>
      <c r="F7" s="494" t="s">
        <v>479</v>
      </c>
      <c r="G7" s="494" t="s">
        <v>480</v>
      </c>
      <c r="H7" s="494" t="s">
        <v>481</v>
      </c>
      <c r="I7" s="494" t="s">
        <v>482</v>
      </c>
      <c r="J7" s="494" t="s">
        <v>483</v>
      </c>
      <c r="K7" s="494" t="s">
        <v>484</v>
      </c>
      <c r="L7" s="494" t="s">
        <v>485</v>
      </c>
      <c r="M7" s="494" t="s">
        <v>486</v>
      </c>
      <c r="N7" s="494" t="s">
        <v>487</v>
      </c>
      <c r="O7" s="494" t="s">
        <v>488</v>
      </c>
      <c r="P7" s="480" t="s">
        <v>293</v>
      </c>
      <c r="Q7" s="417"/>
      <c r="R7" s="417"/>
      <c r="S7" s="417"/>
      <c r="T7" s="417"/>
      <c r="U7" s="417"/>
      <c r="V7" s="417"/>
      <c r="W7" s="417"/>
      <c r="X7" s="417"/>
      <c r="Y7" s="417"/>
      <c r="Z7" s="417"/>
      <c r="AA7" s="417"/>
      <c r="AB7" s="417"/>
      <c r="AC7" s="417"/>
      <c r="AD7" s="417"/>
      <c r="AE7" s="417"/>
      <c r="AF7" s="417"/>
      <c r="AG7" s="417"/>
      <c r="AH7" s="417"/>
      <c r="AI7" s="417"/>
      <c r="AJ7" s="417"/>
      <c r="AK7" s="417"/>
      <c r="AL7" s="417"/>
      <c r="AM7" s="417"/>
      <c r="AN7" s="417"/>
    </row>
    <row r="8" spans="1:16" ht="48" customHeight="1" thickBot="1">
      <c r="A8" s="831" t="s">
        <v>294</v>
      </c>
      <c r="B8" s="832"/>
      <c r="C8" s="832"/>
      <c r="D8" s="493">
        <v>800</v>
      </c>
      <c r="E8" s="407">
        <f>IF($D$8="","",+D32)</f>
        <v>1380</v>
      </c>
      <c r="F8" s="407">
        <f aca="true" t="shared" si="0" ref="F8:O8">IF($D$8="","",+E32)</f>
        <v>960</v>
      </c>
      <c r="G8" s="407">
        <f t="shared" si="0"/>
        <v>1140</v>
      </c>
      <c r="H8" s="407">
        <f t="shared" si="0"/>
        <v>1420</v>
      </c>
      <c r="I8" s="407">
        <f t="shared" si="0"/>
        <v>1600</v>
      </c>
      <c r="J8" s="407">
        <f t="shared" si="0"/>
        <v>1680</v>
      </c>
      <c r="K8" s="407">
        <f t="shared" si="0"/>
        <v>1860</v>
      </c>
      <c r="L8" s="407">
        <f t="shared" si="0"/>
        <v>1840</v>
      </c>
      <c r="M8" s="407">
        <f t="shared" si="0"/>
        <v>4420</v>
      </c>
      <c r="N8" s="407">
        <f t="shared" si="0"/>
        <v>4600</v>
      </c>
      <c r="O8" s="407">
        <f t="shared" si="0"/>
        <v>3980</v>
      </c>
      <c r="P8" s="408"/>
    </row>
    <row r="9" spans="1:16" ht="33" customHeight="1">
      <c r="A9" s="834"/>
      <c r="B9" s="834"/>
      <c r="C9" s="482" t="s">
        <v>295</v>
      </c>
      <c r="D9" s="409">
        <v>0</v>
      </c>
      <c r="E9" s="409">
        <v>0</v>
      </c>
      <c r="F9" s="409">
        <v>0</v>
      </c>
      <c r="G9" s="409">
        <v>0</v>
      </c>
      <c r="H9" s="409">
        <v>0</v>
      </c>
      <c r="I9" s="409">
        <v>0</v>
      </c>
      <c r="J9" s="409">
        <v>0</v>
      </c>
      <c r="K9" s="409">
        <v>0</v>
      </c>
      <c r="L9" s="409">
        <v>0</v>
      </c>
      <c r="M9" s="409">
        <v>0</v>
      </c>
      <c r="N9" s="409">
        <v>0</v>
      </c>
      <c r="O9" s="409">
        <v>0</v>
      </c>
      <c r="P9" s="410">
        <f>IF($D$8="","",+D9+E9+F9+G9+H9+I9+J9+K9+L9+M9+N9+O9)</f>
        <v>0</v>
      </c>
    </row>
    <row r="10" spans="1:16" ht="33" customHeight="1">
      <c r="A10" s="834"/>
      <c r="B10" s="834"/>
      <c r="C10" s="483" t="s">
        <v>296</v>
      </c>
      <c r="D10" s="411">
        <v>2500</v>
      </c>
      <c r="E10" s="411">
        <v>2000</v>
      </c>
      <c r="F10" s="411">
        <v>1800</v>
      </c>
      <c r="G10" s="411">
        <v>2000</v>
      </c>
      <c r="H10" s="411">
        <v>1900</v>
      </c>
      <c r="I10" s="411">
        <v>1600</v>
      </c>
      <c r="J10" s="411">
        <v>2100</v>
      </c>
      <c r="K10" s="411">
        <v>2000</v>
      </c>
      <c r="L10" s="411">
        <v>1900</v>
      </c>
      <c r="M10" s="411">
        <v>2100</v>
      </c>
      <c r="N10" s="411">
        <v>1500</v>
      </c>
      <c r="O10" s="411">
        <v>1600</v>
      </c>
      <c r="P10" s="412">
        <f aca="true" t="shared" si="1" ref="P10:P31">IF($D$8="","",+D10+E10+F10+G10+H10+I10+J10+K10+L10+M10+N10+O10)</f>
        <v>23000</v>
      </c>
    </row>
    <row r="11" spans="1:16" ht="33" customHeight="1">
      <c r="A11" s="834"/>
      <c r="B11" s="834"/>
      <c r="C11" s="483" t="s">
        <v>297</v>
      </c>
      <c r="D11" s="411">
        <v>0</v>
      </c>
      <c r="E11" s="411">
        <v>0</v>
      </c>
      <c r="F11" s="411">
        <v>0</v>
      </c>
      <c r="G11" s="411">
        <v>0</v>
      </c>
      <c r="H11" s="411">
        <v>0</v>
      </c>
      <c r="I11" s="411">
        <v>0</v>
      </c>
      <c r="J11" s="411">
        <v>0</v>
      </c>
      <c r="K11" s="411">
        <v>0</v>
      </c>
      <c r="L11" s="411">
        <v>0</v>
      </c>
      <c r="M11" s="411">
        <v>0</v>
      </c>
      <c r="N11" s="411">
        <v>0</v>
      </c>
      <c r="O11" s="411">
        <v>0</v>
      </c>
      <c r="P11" s="412">
        <f t="shared" si="1"/>
        <v>0</v>
      </c>
    </row>
    <row r="12" spans="1:16" ht="33" customHeight="1">
      <c r="A12" s="834"/>
      <c r="B12" s="834"/>
      <c r="C12" s="483" t="s">
        <v>80</v>
      </c>
      <c r="D12" s="411">
        <v>0</v>
      </c>
      <c r="E12" s="411">
        <v>0</v>
      </c>
      <c r="F12" s="411">
        <v>0</v>
      </c>
      <c r="G12" s="411">
        <v>0</v>
      </c>
      <c r="H12" s="411">
        <v>0</v>
      </c>
      <c r="I12" s="411">
        <v>0</v>
      </c>
      <c r="J12" s="411">
        <v>0</v>
      </c>
      <c r="K12" s="411">
        <v>0</v>
      </c>
      <c r="L12" s="411">
        <v>0</v>
      </c>
      <c r="M12" s="411">
        <v>0</v>
      </c>
      <c r="N12" s="411">
        <v>0</v>
      </c>
      <c r="O12" s="411">
        <v>0</v>
      </c>
      <c r="P12" s="412">
        <f t="shared" si="1"/>
        <v>0</v>
      </c>
    </row>
    <row r="13" spans="1:16" ht="33" customHeight="1">
      <c r="A13" s="834"/>
      <c r="B13" s="834"/>
      <c r="C13" s="483" t="s">
        <v>298</v>
      </c>
      <c r="D13" s="411">
        <v>0</v>
      </c>
      <c r="E13" s="411">
        <v>0</v>
      </c>
      <c r="F13" s="411">
        <v>0</v>
      </c>
      <c r="G13" s="411">
        <v>0</v>
      </c>
      <c r="H13" s="411">
        <v>0</v>
      </c>
      <c r="I13" s="411">
        <v>0</v>
      </c>
      <c r="J13" s="411">
        <v>0</v>
      </c>
      <c r="K13" s="411">
        <v>0</v>
      </c>
      <c r="L13" s="411">
        <v>0</v>
      </c>
      <c r="M13" s="411">
        <v>0</v>
      </c>
      <c r="N13" s="411">
        <v>0</v>
      </c>
      <c r="O13" s="411">
        <v>0</v>
      </c>
      <c r="P13" s="412">
        <f t="shared" si="1"/>
        <v>0</v>
      </c>
    </row>
    <row r="14" spans="1:16" ht="33" customHeight="1">
      <c r="A14" s="834"/>
      <c r="B14" s="481"/>
      <c r="C14" s="483" t="s">
        <v>422</v>
      </c>
      <c r="D14" s="411">
        <v>0</v>
      </c>
      <c r="E14" s="411">
        <v>0</v>
      </c>
      <c r="F14" s="411">
        <v>0</v>
      </c>
      <c r="G14" s="411">
        <v>0</v>
      </c>
      <c r="H14" s="411">
        <v>0</v>
      </c>
      <c r="I14" s="411">
        <v>0</v>
      </c>
      <c r="J14" s="411">
        <v>0</v>
      </c>
      <c r="K14" s="411">
        <v>0</v>
      </c>
      <c r="L14" s="411">
        <v>2700</v>
      </c>
      <c r="M14" s="411">
        <v>0</v>
      </c>
      <c r="N14" s="411">
        <v>0</v>
      </c>
      <c r="O14" s="411">
        <v>0</v>
      </c>
      <c r="P14" s="412">
        <f t="shared" si="1"/>
        <v>2700</v>
      </c>
    </row>
    <row r="15" spans="1:16" ht="50.25" customHeight="1">
      <c r="A15" s="834"/>
      <c r="B15" s="835" t="s">
        <v>423</v>
      </c>
      <c r="C15" s="836"/>
      <c r="D15" s="412">
        <f>IF($D$8="","",+D9+D10+D11+D12+D13+D14)</f>
        <v>2500</v>
      </c>
      <c r="E15" s="412">
        <f aca="true" t="shared" si="2" ref="E15:O15">IF($D$8="","",+E9+E10+E11+E12+E13+E14)</f>
        <v>2000</v>
      </c>
      <c r="F15" s="412">
        <f t="shared" si="2"/>
        <v>1800</v>
      </c>
      <c r="G15" s="412">
        <f t="shared" si="2"/>
        <v>2000</v>
      </c>
      <c r="H15" s="412">
        <f t="shared" si="2"/>
        <v>1900</v>
      </c>
      <c r="I15" s="412">
        <f t="shared" si="2"/>
        <v>1600</v>
      </c>
      <c r="J15" s="412">
        <f t="shared" si="2"/>
        <v>2100</v>
      </c>
      <c r="K15" s="412">
        <f t="shared" si="2"/>
        <v>2000</v>
      </c>
      <c r="L15" s="412">
        <f t="shared" si="2"/>
        <v>4600</v>
      </c>
      <c r="M15" s="412">
        <f t="shared" si="2"/>
        <v>2100</v>
      </c>
      <c r="N15" s="412">
        <f t="shared" si="2"/>
        <v>1500</v>
      </c>
      <c r="O15" s="412">
        <f t="shared" si="2"/>
        <v>1600</v>
      </c>
      <c r="P15" s="412">
        <f>IF($D$8="","",+D15+E15+F15+G15+H15+I15+J15+K15+L15+M15+N15+O15)</f>
        <v>25700</v>
      </c>
    </row>
    <row r="16" spans="1:16" ht="32.25" customHeight="1">
      <c r="A16" s="834"/>
      <c r="B16" s="837"/>
      <c r="C16" s="483" t="s">
        <v>424</v>
      </c>
      <c r="D16" s="411">
        <v>1100</v>
      </c>
      <c r="E16" s="411">
        <v>900</v>
      </c>
      <c r="F16" s="411">
        <v>800</v>
      </c>
      <c r="G16" s="411">
        <v>900</v>
      </c>
      <c r="H16" s="411">
        <v>800</v>
      </c>
      <c r="I16" s="411">
        <v>600</v>
      </c>
      <c r="J16" s="411">
        <v>1100</v>
      </c>
      <c r="K16" s="411">
        <v>900</v>
      </c>
      <c r="L16" s="411">
        <v>900</v>
      </c>
      <c r="M16" s="411">
        <v>1000</v>
      </c>
      <c r="N16" s="411">
        <v>1100</v>
      </c>
      <c r="O16" s="411">
        <v>600</v>
      </c>
      <c r="P16" s="412">
        <f t="shared" si="1"/>
        <v>10700</v>
      </c>
    </row>
    <row r="17" spans="1:16" ht="32.25" customHeight="1">
      <c r="A17" s="834"/>
      <c r="B17" s="834"/>
      <c r="C17" s="483" t="s">
        <v>426</v>
      </c>
      <c r="D17" s="411">
        <v>100</v>
      </c>
      <c r="E17" s="411">
        <v>800</v>
      </c>
      <c r="F17" s="411">
        <v>100</v>
      </c>
      <c r="G17" s="411">
        <v>100</v>
      </c>
      <c r="H17" s="411">
        <v>200</v>
      </c>
      <c r="I17" s="411">
        <v>200</v>
      </c>
      <c r="J17" s="411">
        <v>100</v>
      </c>
      <c r="K17" s="411">
        <v>400</v>
      </c>
      <c r="L17" s="411">
        <v>400</v>
      </c>
      <c r="M17" s="411">
        <v>200</v>
      </c>
      <c r="N17" s="411">
        <v>300</v>
      </c>
      <c r="O17" s="411">
        <v>100</v>
      </c>
      <c r="P17" s="412">
        <f t="shared" si="1"/>
        <v>3000</v>
      </c>
    </row>
    <row r="18" spans="1:16" ht="32.25" customHeight="1">
      <c r="A18" s="834"/>
      <c r="B18" s="834"/>
      <c r="C18" s="483" t="s">
        <v>425</v>
      </c>
      <c r="D18" s="411">
        <v>0</v>
      </c>
      <c r="E18" s="411">
        <v>0</v>
      </c>
      <c r="F18" s="411">
        <v>0</v>
      </c>
      <c r="G18" s="411">
        <v>0</v>
      </c>
      <c r="H18" s="411">
        <v>0</v>
      </c>
      <c r="I18" s="411">
        <v>0</v>
      </c>
      <c r="J18" s="411">
        <v>0</v>
      </c>
      <c r="K18" s="411">
        <v>0</v>
      </c>
      <c r="L18" s="411">
        <v>0</v>
      </c>
      <c r="M18" s="411">
        <v>0</v>
      </c>
      <c r="N18" s="411">
        <v>0</v>
      </c>
      <c r="O18" s="411">
        <v>0</v>
      </c>
      <c r="P18" s="412">
        <f t="shared" si="1"/>
        <v>0</v>
      </c>
    </row>
    <row r="19" spans="1:16" ht="32.25" customHeight="1">
      <c r="A19" s="834"/>
      <c r="B19" s="834"/>
      <c r="C19" s="483" t="s">
        <v>432</v>
      </c>
      <c r="D19" s="411">
        <v>400</v>
      </c>
      <c r="E19" s="411">
        <v>400</v>
      </c>
      <c r="F19" s="411">
        <v>400</v>
      </c>
      <c r="G19" s="411">
        <v>400</v>
      </c>
      <c r="H19" s="411">
        <v>400</v>
      </c>
      <c r="I19" s="411">
        <v>400</v>
      </c>
      <c r="J19" s="411">
        <v>400</v>
      </c>
      <c r="K19" s="411">
        <v>400</v>
      </c>
      <c r="L19" s="411">
        <v>400</v>
      </c>
      <c r="M19" s="411">
        <v>400</v>
      </c>
      <c r="N19" s="411">
        <v>400</v>
      </c>
      <c r="O19" s="411">
        <v>400</v>
      </c>
      <c r="P19" s="412">
        <f t="shared" si="1"/>
        <v>4800</v>
      </c>
    </row>
    <row r="20" spans="1:16" ht="32.25" customHeight="1">
      <c r="A20" s="834"/>
      <c r="B20" s="834"/>
      <c r="C20" s="483" t="s">
        <v>433</v>
      </c>
      <c r="D20" s="411">
        <v>60</v>
      </c>
      <c r="E20" s="411">
        <v>60</v>
      </c>
      <c r="F20" s="411">
        <v>60</v>
      </c>
      <c r="G20" s="411">
        <v>60</v>
      </c>
      <c r="H20" s="411">
        <v>60</v>
      </c>
      <c r="I20" s="411">
        <v>60</v>
      </c>
      <c r="J20" s="411">
        <v>60</v>
      </c>
      <c r="K20" s="411">
        <v>60</v>
      </c>
      <c r="L20" s="411">
        <v>60</v>
      </c>
      <c r="M20" s="411">
        <v>60</v>
      </c>
      <c r="N20" s="411">
        <v>60</v>
      </c>
      <c r="O20" s="411">
        <v>60</v>
      </c>
      <c r="P20" s="412">
        <f t="shared" si="1"/>
        <v>720</v>
      </c>
    </row>
    <row r="21" spans="1:16" ht="32.25" customHeight="1">
      <c r="A21" s="834"/>
      <c r="B21" s="834"/>
      <c r="C21" s="483" t="s">
        <v>299</v>
      </c>
      <c r="D21" s="411">
        <v>200</v>
      </c>
      <c r="E21" s="411">
        <v>200</v>
      </c>
      <c r="F21" s="411">
        <v>200</v>
      </c>
      <c r="G21" s="411">
        <v>200</v>
      </c>
      <c r="H21" s="411">
        <v>200</v>
      </c>
      <c r="I21" s="411">
        <v>200</v>
      </c>
      <c r="J21" s="411">
        <v>200</v>
      </c>
      <c r="K21" s="411">
        <v>200</v>
      </c>
      <c r="L21" s="411">
        <v>200</v>
      </c>
      <c r="M21" s="411">
        <v>200</v>
      </c>
      <c r="N21" s="411">
        <v>200</v>
      </c>
      <c r="O21" s="411">
        <v>200</v>
      </c>
      <c r="P21" s="412">
        <f t="shared" si="1"/>
        <v>2400</v>
      </c>
    </row>
    <row r="22" spans="1:16" ht="32.25" customHeight="1">
      <c r="A22" s="834"/>
      <c r="B22" s="834"/>
      <c r="C22" s="483" t="s">
        <v>300</v>
      </c>
      <c r="D22" s="411">
        <v>30</v>
      </c>
      <c r="E22" s="411">
        <v>30</v>
      </c>
      <c r="F22" s="411">
        <v>30</v>
      </c>
      <c r="G22" s="411">
        <v>30</v>
      </c>
      <c r="H22" s="411">
        <v>30</v>
      </c>
      <c r="I22" s="411">
        <v>30</v>
      </c>
      <c r="J22" s="411">
        <v>30</v>
      </c>
      <c r="K22" s="411">
        <v>30</v>
      </c>
      <c r="L22" s="411">
        <v>30</v>
      </c>
      <c r="M22" s="411">
        <v>30</v>
      </c>
      <c r="N22" s="411">
        <v>30</v>
      </c>
      <c r="O22" s="411">
        <v>30</v>
      </c>
      <c r="P22" s="412">
        <f t="shared" si="1"/>
        <v>360</v>
      </c>
    </row>
    <row r="23" spans="1:16" ht="32.25" customHeight="1">
      <c r="A23" s="834"/>
      <c r="B23" s="834"/>
      <c r="C23" s="483" t="s">
        <v>301</v>
      </c>
      <c r="D23" s="411">
        <v>0</v>
      </c>
      <c r="E23" s="411">
        <v>0</v>
      </c>
      <c r="F23" s="411">
        <v>0</v>
      </c>
      <c r="G23" s="411">
        <v>0</v>
      </c>
      <c r="H23" s="411">
        <v>0</v>
      </c>
      <c r="I23" s="411">
        <v>0</v>
      </c>
      <c r="J23" s="411">
        <v>0</v>
      </c>
      <c r="K23" s="411">
        <v>0</v>
      </c>
      <c r="L23" s="411">
        <v>0</v>
      </c>
      <c r="M23" s="411">
        <v>0</v>
      </c>
      <c r="N23" s="411">
        <v>0</v>
      </c>
      <c r="O23" s="411">
        <v>0</v>
      </c>
      <c r="P23" s="412">
        <f t="shared" si="1"/>
        <v>0</v>
      </c>
    </row>
    <row r="24" spans="1:16" ht="32.25" customHeight="1">
      <c r="A24" s="834"/>
      <c r="B24" s="834"/>
      <c r="C24" s="483" t="s">
        <v>302</v>
      </c>
      <c r="D24" s="411">
        <v>0</v>
      </c>
      <c r="E24" s="411">
        <v>0</v>
      </c>
      <c r="F24" s="411">
        <v>0</v>
      </c>
      <c r="G24" s="411">
        <v>0</v>
      </c>
      <c r="H24" s="411">
        <v>0</v>
      </c>
      <c r="I24" s="411">
        <v>0</v>
      </c>
      <c r="J24" s="411">
        <v>3000</v>
      </c>
      <c r="K24" s="411">
        <v>0</v>
      </c>
      <c r="L24" s="411">
        <v>0</v>
      </c>
      <c r="M24" s="411">
        <v>0</v>
      </c>
      <c r="N24" s="411">
        <v>0</v>
      </c>
      <c r="O24" s="411">
        <v>0</v>
      </c>
      <c r="P24" s="412">
        <f t="shared" si="1"/>
        <v>3000</v>
      </c>
    </row>
    <row r="25" spans="1:16" ht="32.25" customHeight="1">
      <c r="A25" s="834"/>
      <c r="B25" s="834"/>
      <c r="C25" s="483" t="s">
        <v>303</v>
      </c>
      <c r="D25" s="411">
        <v>0</v>
      </c>
      <c r="E25" s="411">
        <v>0</v>
      </c>
      <c r="F25" s="411">
        <v>0</v>
      </c>
      <c r="G25" s="411">
        <v>0</v>
      </c>
      <c r="H25" s="411">
        <v>0</v>
      </c>
      <c r="I25" s="411">
        <v>0</v>
      </c>
      <c r="J25" s="411">
        <v>0</v>
      </c>
      <c r="K25" s="411">
        <v>0</v>
      </c>
      <c r="L25" s="411">
        <v>0</v>
      </c>
      <c r="M25" s="411">
        <v>0</v>
      </c>
      <c r="N25" s="411">
        <v>0</v>
      </c>
      <c r="O25" s="411">
        <v>0</v>
      </c>
      <c r="P25" s="412">
        <f t="shared" si="1"/>
        <v>0</v>
      </c>
    </row>
    <row r="26" spans="1:16" ht="48" customHeight="1" thickBot="1">
      <c r="A26" s="834"/>
      <c r="B26" s="838" t="s">
        <v>304</v>
      </c>
      <c r="C26" s="839"/>
      <c r="D26" s="413">
        <f>IF($D$8="","",+D16+D17+D18+D19+D20+D21+D22+D23+D24+D25)</f>
        <v>1890</v>
      </c>
      <c r="E26" s="413">
        <f aca="true" t="shared" si="3" ref="E26:O26">IF($D$8="","",+E16+E17+E18+E19+E20+E21+E22+E23+E24+E25)</f>
        <v>2390</v>
      </c>
      <c r="F26" s="413">
        <f t="shared" si="3"/>
        <v>1590</v>
      </c>
      <c r="G26" s="413">
        <f t="shared" si="3"/>
        <v>1690</v>
      </c>
      <c r="H26" s="413">
        <f t="shared" si="3"/>
        <v>1690</v>
      </c>
      <c r="I26" s="413">
        <f t="shared" si="3"/>
        <v>1490</v>
      </c>
      <c r="J26" s="413">
        <f t="shared" si="3"/>
        <v>4890</v>
      </c>
      <c r="K26" s="413">
        <f t="shared" si="3"/>
        <v>1990</v>
      </c>
      <c r="L26" s="413">
        <f t="shared" si="3"/>
        <v>1990</v>
      </c>
      <c r="M26" s="413">
        <f t="shared" si="3"/>
        <v>1890</v>
      </c>
      <c r="N26" s="413">
        <f t="shared" si="3"/>
        <v>2090</v>
      </c>
      <c r="O26" s="413">
        <f t="shared" si="3"/>
        <v>1390</v>
      </c>
      <c r="P26" s="413">
        <f>IF($D$8="","",+D26+E26+F26+G26+H26+I26+J26+K26+L26+M26+N26+O26)</f>
        <v>24980</v>
      </c>
    </row>
    <row r="27" spans="1:16" ht="48" customHeight="1" thickBot="1">
      <c r="A27" s="831" t="s">
        <v>305</v>
      </c>
      <c r="B27" s="832"/>
      <c r="C27" s="832"/>
      <c r="D27" s="407">
        <f aca="true" t="shared" si="4" ref="D27:O27">IF($D$8="","",+D15-D26)</f>
        <v>610</v>
      </c>
      <c r="E27" s="407">
        <f t="shared" si="4"/>
        <v>-390</v>
      </c>
      <c r="F27" s="407">
        <f t="shared" si="4"/>
        <v>210</v>
      </c>
      <c r="G27" s="407">
        <f t="shared" si="4"/>
        <v>310</v>
      </c>
      <c r="H27" s="407">
        <f t="shared" si="4"/>
        <v>210</v>
      </c>
      <c r="I27" s="407">
        <f t="shared" si="4"/>
        <v>110</v>
      </c>
      <c r="J27" s="407">
        <f t="shared" si="4"/>
        <v>-2790</v>
      </c>
      <c r="K27" s="407">
        <f t="shared" si="4"/>
        <v>10</v>
      </c>
      <c r="L27" s="407">
        <f t="shared" si="4"/>
        <v>2610</v>
      </c>
      <c r="M27" s="407">
        <f t="shared" si="4"/>
        <v>210</v>
      </c>
      <c r="N27" s="407">
        <f t="shared" si="4"/>
        <v>-590</v>
      </c>
      <c r="O27" s="407">
        <f t="shared" si="4"/>
        <v>210</v>
      </c>
      <c r="P27" s="414">
        <f t="shared" si="1"/>
        <v>720</v>
      </c>
    </row>
    <row r="28" spans="1:16" ht="32.25" customHeight="1">
      <c r="A28" s="829"/>
      <c r="B28" s="830"/>
      <c r="C28" s="484" t="s">
        <v>306</v>
      </c>
      <c r="D28" s="409">
        <v>0</v>
      </c>
      <c r="E28" s="409">
        <v>0</v>
      </c>
      <c r="F28" s="409">
        <v>0</v>
      </c>
      <c r="G28" s="409">
        <v>0</v>
      </c>
      <c r="H28" s="409">
        <v>0</v>
      </c>
      <c r="I28" s="409">
        <v>0</v>
      </c>
      <c r="J28" s="409">
        <v>3000</v>
      </c>
      <c r="K28" s="409">
        <v>0</v>
      </c>
      <c r="L28" s="409">
        <v>0</v>
      </c>
      <c r="M28" s="409">
        <v>0</v>
      </c>
      <c r="N28" s="409">
        <v>0</v>
      </c>
      <c r="O28" s="409">
        <v>0</v>
      </c>
      <c r="P28" s="410">
        <f t="shared" si="1"/>
        <v>3000</v>
      </c>
    </row>
    <row r="29" spans="1:16" ht="32.25" customHeight="1">
      <c r="A29" s="829"/>
      <c r="B29" s="830"/>
      <c r="C29" s="485" t="s">
        <v>307</v>
      </c>
      <c r="D29" s="411">
        <v>30</v>
      </c>
      <c r="E29" s="411">
        <v>30</v>
      </c>
      <c r="F29" s="411">
        <v>30</v>
      </c>
      <c r="G29" s="411">
        <v>30</v>
      </c>
      <c r="H29" s="411">
        <v>30</v>
      </c>
      <c r="I29" s="411">
        <v>30</v>
      </c>
      <c r="J29" s="411">
        <v>30</v>
      </c>
      <c r="K29" s="411">
        <v>30</v>
      </c>
      <c r="L29" s="411">
        <v>30</v>
      </c>
      <c r="M29" s="411">
        <v>30</v>
      </c>
      <c r="N29" s="411">
        <v>30</v>
      </c>
      <c r="O29" s="411">
        <v>30</v>
      </c>
      <c r="P29" s="412">
        <f t="shared" si="1"/>
        <v>360</v>
      </c>
    </row>
    <row r="30" spans="1:16" ht="32.25" customHeight="1" thickBot="1">
      <c r="A30" s="829"/>
      <c r="B30" s="830"/>
      <c r="C30" s="418" t="s">
        <v>387</v>
      </c>
      <c r="D30" s="415">
        <v>0</v>
      </c>
      <c r="E30" s="415">
        <v>0</v>
      </c>
      <c r="F30" s="415">
        <v>0</v>
      </c>
      <c r="G30" s="415">
        <v>0</v>
      </c>
      <c r="H30" s="415">
        <v>0</v>
      </c>
      <c r="I30" s="415">
        <v>0</v>
      </c>
      <c r="J30" s="415">
        <v>0</v>
      </c>
      <c r="K30" s="415">
        <v>0</v>
      </c>
      <c r="L30" s="415">
        <v>0</v>
      </c>
      <c r="M30" s="415">
        <v>0</v>
      </c>
      <c r="N30" s="415">
        <v>0</v>
      </c>
      <c r="O30" s="415">
        <v>0</v>
      </c>
      <c r="P30" s="413">
        <f t="shared" si="1"/>
        <v>0</v>
      </c>
    </row>
    <row r="31" spans="1:16" ht="48" customHeight="1" thickBot="1">
      <c r="A31" s="831" t="s">
        <v>308</v>
      </c>
      <c r="B31" s="832"/>
      <c r="C31" s="832"/>
      <c r="D31" s="407">
        <f>IF($D$8="","",+D28-D29+D30)</f>
        <v>-30</v>
      </c>
      <c r="E31" s="407">
        <f aca="true" t="shared" si="5" ref="E31:O31">IF($D$8="","",+E28-E29+E30)</f>
        <v>-30</v>
      </c>
      <c r="F31" s="407">
        <f t="shared" si="5"/>
        <v>-30</v>
      </c>
      <c r="G31" s="407">
        <f t="shared" si="5"/>
        <v>-30</v>
      </c>
      <c r="H31" s="407">
        <f t="shared" si="5"/>
        <v>-30</v>
      </c>
      <c r="I31" s="407">
        <f t="shared" si="5"/>
        <v>-30</v>
      </c>
      <c r="J31" s="407">
        <f t="shared" si="5"/>
        <v>2970</v>
      </c>
      <c r="K31" s="407">
        <f t="shared" si="5"/>
        <v>-30</v>
      </c>
      <c r="L31" s="407">
        <f t="shared" si="5"/>
        <v>-30</v>
      </c>
      <c r="M31" s="407">
        <f t="shared" si="5"/>
        <v>-30</v>
      </c>
      <c r="N31" s="407">
        <f t="shared" si="5"/>
        <v>-30</v>
      </c>
      <c r="O31" s="407">
        <f t="shared" si="5"/>
        <v>-30</v>
      </c>
      <c r="P31" s="414">
        <f t="shared" si="1"/>
        <v>2640</v>
      </c>
    </row>
    <row r="32" spans="1:16" ht="49.5" customHeight="1" thickBot="1">
      <c r="A32" s="833" t="s">
        <v>309</v>
      </c>
      <c r="B32" s="832"/>
      <c r="C32" s="832"/>
      <c r="D32" s="407">
        <f aca="true" t="shared" si="6" ref="D32:O32">IF($D$8="","",+D8+D27+D31)</f>
        <v>1380</v>
      </c>
      <c r="E32" s="407">
        <f t="shared" si="6"/>
        <v>960</v>
      </c>
      <c r="F32" s="407">
        <f t="shared" si="6"/>
        <v>1140</v>
      </c>
      <c r="G32" s="407">
        <f t="shared" si="6"/>
        <v>1420</v>
      </c>
      <c r="H32" s="407">
        <f t="shared" si="6"/>
        <v>1600</v>
      </c>
      <c r="I32" s="407">
        <f t="shared" si="6"/>
        <v>1680</v>
      </c>
      <c r="J32" s="407">
        <f t="shared" si="6"/>
        <v>1860</v>
      </c>
      <c r="K32" s="407">
        <f t="shared" si="6"/>
        <v>1840</v>
      </c>
      <c r="L32" s="407">
        <f t="shared" si="6"/>
        <v>4420</v>
      </c>
      <c r="M32" s="407">
        <f t="shared" si="6"/>
        <v>4600</v>
      </c>
      <c r="N32" s="407">
        <f t="shared" si="6"/>
        <v>3980</v>
      </c>
      <c r="O32" s="407">
        <f t="shared" si="6"/>
        <v>4160</v>
      </c>
      <c r="P32" s="416"/>
    </row>
    <row r="33" spans="1:16" ht="17.25" customHeight="1">
      <c r="A33" s="424"/>
      <c r="B33" s="425"/>
      <c r="C33" s="425"/>
      <c r="D33" s="423"/>
      <c r="E33" s="423"/>
      <c r="F33" s="423"/>
      <c r="G33" s="423"/>
      <c r="H33" s="423"/>
      <c r="I33" s="423"/>
      <c r="J33" s="423"/>
      <c r="K33" s="423"/>
      <c r="L33" s="423"/>
      <c r="M33" s="423"/>
      <c r="N33" s="423"/>
      <c r="O33" s="423"/>
      <c r="P33" s="423"/>
    </row>
    <row r="34" spans="1:16" s="476" customFormat="1" ht="32.25" customHeight="1" thickBot="1">
      <c r="A34" s="477" t="s">
        <v>312</v>
      </c>
      <c r="B34" s="478"/>
      <c r="C34" s="478"/>
      <c r="D34" s="479"/>
      <c r="E34" s="479"/>
      <c r="F34" s="479"/>
      <c r="G34" s="479"/>
      <c r="H34" s="479"/>
      <c r="I34" s="479"/>
      <c r="J34" s="479"/>
      <c r="K34" s="479"/>
      <c r="L34" s="479"/>
      <c r="M34" s="479"/>
      <c r="N34" s="479"/>
      <c r="O34" s="479"/>
      <c r="P34" s="479"/>
    </row>
    <row r="35" spans="1:16" ht="20.25" customHeight="1">
      <c r="A35" s="820" t="s">
        <v>489</v>
      </c>
      <c r="B35" s="821"/>
      <c r="C35" s="821"/>
      <c r="D35" s="821"/>
      <c r="E35" s="821"/>
      <c r="F35" s="821"/>
      <c r="G35" s="821"/>
      <c r="H35" s="821"/>
      <c r="I35" s="821"/>
      <c r="J35" s="821"/>
      <c r="K35" s="821"/>
      <c r="L35" s="821"/>
      <c r="M35" s="821"/>
      <c r="N35" s="821"/>
      <c r="O35" s="821"/>
      <c r="P35" s="822"/>
    </row>
    <row r="36" spans="1:16" ht="20.25" customHeight="1">
      <c r="A36" s="823"/>
      <c r="B36" s="824"/>
      <c r="C36" s="824"/>
      <c r="D36" s="824"/>
      <c r="E36" s="824"/>
      <c r="F36" s="824"/>
      <c r="G36" s="824"/>
      <c r="H36" s="824"/>
      <c r="I36" s="824"/>
      <c r="J36" s="824"/>
      <c r="K36" s="824"/>
      <c r="L36" s="824"/>
      <c r="M36" s="824"/>
      <c r="N36" s="824"/>
      <c r="O36" s="824"/>
      <c r="P36" s="825"/>
    </row>
    <row r="37" spans="1:16" ht="20.25" customHeight="1">
      <c r="A37" s="823"/>
      <c r="B37" s="824"/>
      <c r="C37" s="824"/>
      <c r="D37" s="824"/>
      <c r="E37" s="824"/>
      <c r="F37" s="824"/>
      <c r="G37" s="824"/>
      <c r="H37" s="824"/>
      <c r="I37" s="824"/>
      <c r="J37" s="824"/>
      <c r="K37" s="824"/>
      <c r="L37" s="824"/>
      <c r="M37" s="824"/>
      <c r="N37" s="824"/>
      <c r="O37" s="824"/>
      <c r="P37" s="825"/>
    </row>
    <row r="38" spans="1:16" ht="20.25" customHeight="1">
      <c r="A38" s="823"/>
      <c r="B38" s="824"/>
      <c r="C38" s="824"/>
      <c r="D38" s="824"/>
      <c r="E38" s="824"/>
      <c r="F38" s="824"/>
      <c r="G38" s="824"/>
      <c r="H38" s="824"/>
      <c r="I38" s="824"/>
      <c r="J38" s="824"/>
      <c r="K38" s="824"/>
      <c r="L38" s="824"/>
      <c r="M38" s="824"/>
      <c r="N38" s="824"/>
      <c r="O38" s="824"/>
      <c r="P38" s="825"/>
    </row>
    <row r="39" spans="1:16" ht="20.25" customHeight="1">
      <c r="A39" s="823"/>
      <c r="B39" s="824"/>
      <c r="C39" s="824"/>
      <c r="D39" s="824"/>
      <c r="E39" s="824"/>
      <c r="F39" s="824"/>
      <c r="G39" s="824"/>
      <c r="H39" s="824"/>
      <c r="I39" s="824"/>
      <c r="J39" s="824"/>
      <c r="K39" s="824"/>
      <c r="L39" s="824"/>
      <c r="M39" s="824"/>
      <c r="N39" s="824"/>
      <c r="O39" s="824"/>
      <c r="P39" s="825"/>
    </row>
    <row r="40" spans="1:16" ht="20.25" customHeight="1">
      <c r="A40" s="823"/>
      <c r="B40" s="824"/>
      <c r="C40" s="824"/>
      <c r="D40" s="824"/>
      <c r="E40" s="824"/>
      <c r="F40" s="824"/>
      <c r="G40" s="824"/>
      <c r="H40" s="824"/>
      <c r="I40" s="824"/>
      <c r="J40" s="824"/>
      <c r="K40" s="824"/>
      <c r="L40" s="824"/>
      <c r="M40" s="824"/>
      <c r="N40" s="824"/>
      <c r="O40" s="824"/>
      <c r="P40" s="825"/>
    </row>
    <row r="41" spans="1:16" ht="20.25" customHeight="1">
      <c r="A41" s="823"/>
      <c r="B41" s="824"/>
      <c r="C41" s="824"/>
      <c r="D41" s="824"/>
      <c r="E41" s="824"/>
      <c r="F41" s="824"/>
      <c r="G41" s="824"/>
      <c r="H41" s="824"/>
      <c r="I41" s="824"/>
      <c r="J41" s="824"/>
      <c r="K41" s="824"/>
      <c r="L41" s="824"/>
      <c r="M41" s="824"/>
      <c r="N41" s="824"/>
      <c r="O41" s="824"/>
      <c r="P41" s="825"/>
    </row>
    <row r="42" spans="1:16" ht="20.25" customHeight="1">
      <c r="A42" s="823"/>
      <c r="B42" s="824"/>
      <c r="C42" s="824"/>
      <c r="D42" s="824"/>
      <c r="E42" s="824"/>
      <c r="F42" s="824"/>
      <c r="G42" s="824"/>
      <c r="H42" s="824"/>
      <c r="I42" s="824"/>
      <c r="J42" s="824"/>
      <c r="K42" s="824"/>
      <c r="L42" s="824"/>
      <c r="M42" s="824"/>
      <c r="N42" s="824"/>
      <c r="O42" s="824"/>
      <c r="P42" s="825"/>
    </row>
    <row r="43" spans="1:16" ht="20.25" customHeight="1">
      <c r="A43" s="823"/>
      <c r="B43" s="824"/>
      <c r="C43" s="824"/>
      <c r="D43" s="824"/>
      <c r="E43" s="824"/>
      <c r="F43" s="824"/>
      <c r="G43" s="824"/>
      <c r="H43" s="824"/>
      <c r="I43" s="824"/>
      <c r="J43" s="824"/>
      <c r="K43" s="824"/>
      <c r="L43" s="824"/>
      <c r="M43" s="824"/>
      <c r="N43" s="824"/>
      <c r="O43" s="824"/>
      <c r="P43" s="825"/>
    </row>
    <row r="44" spans="1:16" ht="20.25" customHeight="1">
      <c r="A44" s="823"/>
      <c r="B44" s="824"/>
      <c r="C44" s="824"/>
      <c r="D44" s="824"/>
      <c r="E44" s="824"/>
      <c r="F44" s="824"/>
      <c r="G44" s="824"/>
      <c r="H44" s="824"/>
      <c r="I44" s="824"/>
      <c r="J44" s="824"/>
      <c r="K44" s="824"/>
      <c r="L44" s="824"/>
      <c r="M44" s="824"/>
      <c r="N44" s="824"/>
      <c r="O44" s="824"/>
      <c r="P44" s="825"/>
    </row>
    <row r="45" spans="1:16" ht="20.25" customHeight="1">
      <c r="A45" s="823"/>
      <c r="B45" s="824"/>
      <c r="C45" s="824"/>
      <c r="D45" s="824"/>
      <c r="E45" s="824"/>
      <c r="F45" s="824"/>
      <c r="G45" s="824"/>
      <c r="H45" s="824"/>
      <c r="I45" s="824"/>
      <c r="J45" s="824"/>
      <c r="K45" s="824"/>
      <c r="L45" s="824"/>
      <c r="M45" s="824"/>
      <c r="N45" s="824"/>
      <c r="O45" s="824"/>
      <c r="P45" s="825"/>
    </row>
    <row r="46" spans="1:16" ht="20.25" customHeight="1">
      <c r="A46" s="823"/>
      <c r="B46" s="824"/>
      <c r="C46" s="824"/>
      <c r="D46" s="824"/>
      <c r="E46" s="824"/>
      <c r="F46" s="824"/>
      <c r="G46" s="824"/>
      <c r="H46" s="824"/>
      <c r="I46" s="824"/>
      <c r="J46" s="824"/>
      <c r="K46" s="824"/>
      <c r="L46" s="824"/>
      <c r="M46" s="824"/>
      <c r="N46" s="824"/>
      <c r="O46" s="824"/>
      <c r="P46" s="825"/>
    </row>
    <row r="47" spans="1:16" ht="20.25" customHeight="1">
      <c r="A47" s="823"/>
      <c r="B47" s="824"/>
      <c r="C47" s="824"/>
      <c r="D47" s="824"/>
      <c r="E47" s="824"/>
      <c r="F47" s="824"/>
      <c r="G47" s="824"/>
      <c r="H47" s="824"/>
      <c r="I47" s="824"/>
      <c r="J47" s="824"/>
      <c r="K47" s="824"/>
      <c r="L47" s="824"/>
      <c r="M47" s="824"/>
      <c r="N47" s="824"/>
      <c r="O47" s="824"/>
      <c r="P47" s="825"/>
    </row>
    <row r="48" spans="1:16" ht="20.25" customHeight="1">
      <c r="A48" s="823"/>
      <c r="B48" s="824"/>
      <c r="C48" s="824"/>
      <c r="D48" s="824"/>
      <c r="E48" s="824"/>
      <c r="F48" s="824"/>
      <c r="G48" s="824"/>
      <c r="H48" s="824"/>
      <c r="I48" s="824"/>
      <c r="J48" s="824"/>
      <c r="K48" s="824"/>
      <c r="L48" s="824"/>
      <c r="M48" s="824"/>
      <c r="N48" s="824"/>
      <c r="O48" s="824"/>
      <c r="P48" s="825"/>
    </row>
    <row r="49" spans="1:16" ht="20.25" customHeight="1">
      <c r="A49" s="823"/>
      <c r="B49" s="824"/>
      <c r="C49" s="824"/>
      <c r="D49" s="824"/>
      <c r="E49" s="824"/>
      <c r="F49" s="824"/>
      <c r="G49" s="824"/>
      <c r="H49" s="824"/>
      <c r="I49" s="824"/>
      <c r="J49" s="824"/>
      <c r="K49" s="824"/>
      <c r="L49" s="824"/>
      <c r="M49" s="824"/>
      <c r="N49" s="824"/>
      <c r="O49" s="824"/>
      <c r="P49" s="825"/>
    </row>
    <row r="50" spans="1:16" ht="20.25" customHeight="1">
      <c r="A50" s="823"/>
      <c r="B50" s="824"/>
      <c r="C50" s="824"/>
      <c r="D50" s="824"/>
      <c r="E50" s="824"/>
      <c r="F50" s="824"/>
      <c r="G50" s="824"/>
      <c r="H50" s="824"/>
      <c r="I50" s="824"/>
      <c r="J50" s="824"/>
      <c r="K50" s="824"/>
      <c r="L50" s="824"/>
      <c r="M50" s="824"/>
      <c r="N50" s="824"/>
      <c r="O50" s="824"/>
      <c r="P50" s="825"/>
    </row>
    <row r="51" spans="1:16" ht="20.25" customHeight="1" thickBot="1">
      <c r="A51" s="826"/>
      <c r="B51" s="827"/>
      <c r="C51" s="827"/>
      <c r="D51" s="827"/>
      <c r="E51" s="827"/>
      <c r="F51" s="827"/>
      <c r="G51" s="827"/>
      <c r="H51" s="827"/>
      <c r="I51" s="827"/>
      <c r="J51" s="827"/>
      <c r="K51" s="827"/>
      <c r="L51" s="827"/>
      <c r="M51" s="827"/>
      <c r="N51" s="827"/>
      <c r="O51" s="827"/>
      <c r="P51" s="828"/>
    </row>
    <row r="52" spans="2:16" ht="15" customHeight="1">
      <c r="B52" s="419"/>
      <c r="C52" s="420"/>
      <c r="D52" s="421"/>
      <c r="E52" s="421"/>
      <c r="F52" s="421"/>
      <c r="G52" s="421"/>
      <c r="H52" s="421"/>
      <c r="I52" s="421"/>
      <c r="J52" s="421"/>
      <c r="K52" s="421"/>
      <c r="L52" s="421"/>
      <c r="M52" s="421"/>
      <c r="N52" s="421"/>
      <c r="O52" s="421"/>
      <c r="P52" s="422"/>
    </row>
  </sheetData>
  <sheetProtection sheet="1" formatCells="0" formatColumns="0" formatRows="0" insertColumns="0" insertRows="0" deleteColumns="0" deleteRows="0"/>
  <mergeCells count="16">
    <mergeCell ref="O4:P4"/>
    <mergeCell ref="O5:P5"/>
    <mergeCell ref="A27:C27"/>
    <mergeCell ref="O6:P6"/>
    <mergeCell ref="A7:C7"/>
    <mergeCell ref="A8:C8"/>
    <mergeCell ref="A1:G3"/>
    <mergeCell ref="A35:P51"/>
    <mergeCell ref="A28:B30"/>
    <mergeCell ref="A31:C31"/>
    <mergeCell ref="A32:C32"/>
    <mergeCell ref="A9:A26"/>
    <mergeCell ref="B9:B13"/>
    <mergeCell ref="B15:C15"/>
    <mergeCell ref="B16:B25"/>
    <mergeCell ref="B26:C26"/>
  </mergeCells>
  <printOptions horizontalCentered="1"/>
  <pageMargins left="0.5905511811023623" right="0.5905511811023623" top="0.5905511811023623" bottom="0.7874015748031497" header="0.5118110236220472" footer="0.5118110236220472"/>
  <pageSetup fitToHeight="0" fitToWidth="1" horizontalDpi="600" verticalDpi="600" orientation="portrait" paperSize="9" scale="53"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W40"/>
  <sheetViews>
    <sheetView view="pageLayout" zoomScale="40" zoomScaleNormal="60" zoomScalePageLayoutView="40" workbookViewId="0" topLeftCell="A13">
      <selection activeCell="F21" sqref="F21:G21"/>
    </sheetView>
  </sheetViews>
  <sheetFormatPr defaultColWidth="1.57421875" defaultRowHeight="12"/>
  <cols>
    <col min="1" max="1" width="10.28125" style="194" customWidth="1"/>
    <col min="2" max="2" width="8.8515625" style="195" customWidth="1"/>
    <col min="3" max="3" width="21.7109375" style="194" customWidth="1"/>
    <col min="4" max="7" width="18.28125" style="194" customWidth="1"/>
    <col min="8" max="9" width="18.28125" style="196" customWidth="1"/>
    <col min="10" max="11" width="18.28125" style="194" customWidth="1"/>
    <col min="12" max="12" width="11.00390625" style="194" bestFit="1" customWidth="1"/>
    <col min="13" max="14" width="27.7109375" style="194" customWidth="1"/>
    <col min="15" max="15" width="10.140625" style="194" customWidth="1"/>
    <col min="16" max="16" width="11.00390625" style="194" customWidth="1"/>
    <col min="17" max="17" width="10.57421875" style="194" customWidth="1"/>
    <col min="18" max="18" width="7.28125" style="194" customWidth="1"/>
    <col min="19" max="19" width="10.8515625" style="194" customWidth="1"/>
    <col min="20" max="20" width="31.421875" style="194" customWidth="1"/>
    <col min="21" max="21" width="0.2890625" style="194" customWidth="1"/>
    <col min="22" max="26" width="17.140625" style="194" customWidth="1"/>
    <col min="27" max="27" width="15.8515625" style="194" customWidth="1"/>
    <col min="28" max="28" width="5.140625" style="194" customWidth="1"/>
    <col min="29" max="29" width="32.00390625" style="194" customWidth="1"/>
    <col min="30" max="30" width="15.28125" style="194" customWidth="1"/>
    <col min="31" max="31" width="5.28125" style="194" customWidth="1"/>
    <col min="32" max="32" width="9.8515625" style="194" customWidth="1"/>
    <col min="33" max="33" width="21.28125" style="194" customWidth="1"/>
    <col min="34" max="47" width="10.8515625" style="194" customWidth="1"/>
    <col min="48" max="16384" width="1.57421875" style="194" customWidth="1"/>
  </cols>
  <sheetData>
    <row r="1" spans="1:14" ht="9.75" customHeight="1" thickTop="1">
      <c r="A1" s="857" t="s">
        <v>276</v>
      </c>
      <c r="B1" s="858"/>
      <c r="C1" s="858"/>
      <c r="D1" s="858"/>
      <c r="E1" s="858"/>
      <c r="F1" s="858"/>
      <c r="G1" s="858"/>
      <c r="H1" s="859"/>
      <c r="I1" s="405"/>
      <c r="J1" s="405"/>
      <c r="K1" s="405"/>
      <c r="L1" s="405"/>
      <c r="M1" s="405"/>
      <c r="N1" s="404"/>
    </row>
    <row r="2" spans="1:23" ht="9.75" customHeight="1">
      <c r="A2" s="860"/>
      <c r="B2" s="861"/>
      <c r="C2" s="861"/>
      <c r="D2" s="861"/>
      <c r="E2" s="861"/>
      <c r="F2" s="861"/>
      <c r="G2" s="861"/>
      <c r="H2" s="862"/>
      <c r="I2" s="405"/>
      <c r="J2" s="405"/>
      <c r="K2" s="405"/>
      <c r="L2" s="405"/>
      <c r="M2" s="405"/>
      <c r="N2" s="404"/>
      <c r="Q2" s="197"/>
      <c r="R2" s="198"/>
      <c r="S2" s="198"/>
      <c r="T2" s="198"/>
      <c r="U2" s="198"/>
      <c r="V2" s="198"/>
      <c r="W2" s="198"/>
    </row>
    <row r="3" spans="1:23" ht="9.75" customHeight="1">
      <c r="A3" s="860"/>
      <c r="B3" s="861"/>
      <c r="C3" s="861"/>
      <c r="D3" s="861"/>
      <c r="E3" s="861"/>
      <c r="F3" s="861"/>
      <c r="G3" s="861"/>
      <c r="H3" s="862"/>
      <c r="I3" s="405"/>
      <c r="J3" s="405"/>
      <c r="K3" s="405"/>
      <c r="L3" s="405"/>
      <c r="M3" s="405"/>
      <c r="N3" s="404"/>
      <c r="Q3" s="198"/>
      <c r="R3" s="198"/>
      <c r="S3" s="198"/>
      <c r="T3" s="198"/>
      <c r="U3" s="198"/>
      <c r="V3" s="198"/>
      <c r="W3" s="198"/>
    </row>
    <row r="4" spans="1:14" ht="9.75" customHeight="1">
      <c r="A4" s="860"/>
      <c r="B4" s="861"/>
      <c r="C4" s="861"/>
      <c r="D4" s="861"/>
      <c r="E4" s="861"/>
      <c r="F4" s="861"/>
      <c r="G4" s="861"/>
      <c r="H4" s="862"/>
      <c r="I4" s="405"/>
      <c r="J4" s="405"/>
      <c r="K4" s="405"/>
      <c r="L4" s="405"/>
      <c r="M4" s="405"/>
      <c r="N4" s="404"/>
    </row>
    <row r="5" spans="1:14" ht="9.75" customHeight="1">
      <c r="A5" s="860"/>
      <c r="B5" s="861"/>
      <c r="C5" s="861"/>
      <c r="D5" s="861"/>
      <c r="E5" s="861"/>
      <c r="F5" s="861"/>
      <c r="G5" s="861"/>
      <c r="H5" s="862"/>
      <c r="I5" s="405"/>
      <c r="J5" s="405"/>
      <c r="K5" s="405"/>
      <c r="L5" s="405"/>
      <c r="M5" s="405"/>
      <c r="N5" s="404"/>
    </row>
    <row r="6" spans="1:14" ht="9.75" customHeight="1">
      <c r="A6" s="860"/>
      <c r="B6" s="861"/>
      <c r="C6" s="861"/>
      <c r="D6" s="861"/>
      <c r="E6" s="861"/>
      <c r="F6" s="861"/>
      <c r="G6" s="861"/>
      <c r="H6" s="862"/>
      <c r="I6" s="405"/>
      <c r="J6" s="405"/>
      <c r="K6" s="405"/>
      <c r="L6" s="405"/>
      <c r="M6" s="405"/>
      <c r="N6" s="404"/>
    </row>
    <row r="7" spans="1:14" ht="9.75" customHeight="1" thickBot="1">
      <c r="A7" s="863"/>
      <c r="B7" s="864"/>
      <c r="C7" s="864"/>
      <c r="D7" s="864"/>
      <c r="E7" s="864"/>
      <c r="F7" s="864"/>
      <c r="G7" s="864"/>
      <c r="H7" s="865"/>
      <c r="I7" s="405"/>
      <c r="J7" s="405"/>
      <c r="K7" s="405"/>
      <c r="L7" s="405"/>
      <c r="M7" s="405"/>
      <c r="N7" s="404"/>
    </row>
    <row r="8" spans="1:14" ht="36.75" customHeight="1" thickTop="1">
      <c r="A8" s="404"/>
      <c r="B8" s="404"/>
      <c r="C8" s="404"/>
      <c r="D8" s="404"/>
      <c r="E8" s="404"/>
      <c r="F8" s="404"/>
      <c r="G8" s="404"/>
      <c r="H8" s="404"/>
      <c r="I8" s="404"/>
      <c r="J8" s="404"/>
      <c r="K8" s="404"/>
      <c r="L8" s="404"/>
      <c r="M8" s="313"/>
      <c r="N8" s="492" t="s">
        <v>208</v>
      </c>
    </row>
    <row r="9" spans="1:15" ht="36.75" customHeight="1">
      <c r="A9" s="404"/>
      <c r="B9" s="404"/>
      <c r="C9" s="404"/>
      <c r="D9" s="404"/>
      <c r="E9" s="404"/>
      <c r="F9" s="404"/>
      <c r="G9" s="404"/>
      <c r="H9" s="404"/>
      <c r="I9" s="404"/>
      <c r="J9" s="404"/>
      <c r="K9" s="404"/>
      <c r="L9" s="404"/>
      <c r="M9" s="314"/>
      <c r="N9" s="492" t="s">
        <v>209</v>
      </c>
      <c r="O9" s="491"/>
    </row>
    <row r="10" spans="1:15" ht="60" customHeight="1">
      <c r="A10" s="488" t="s">
        <v>291</v>
      </c>
      <c r="B10" s="428"/>
      <c r="C10" s="429"/>
      <c r="D10" s="501"/>
      <c r="E10" s="501"/>
      <c r="F10" s="501"/>
      <c r="G10" s="501"/>
      <c r="H10" s="501"/>
      <c r="I10" s="501"/>
      <c r="K10" s="502" t="s">
        <v>386</v>
      </c>
      <c r="L10" s="430"/>
      <c r="O10" s="491"/>
    </row>
    <row r="11" spans="1:14" ht="39.75" customHeight="1">
      <c r="A11" s="850"/>
      <c r="B11" s="851"/>
      <c r="C11" s="852"/>
      <c r="D11" s="876" t="s">
        <v>277</v>
      </c>
      <c r="E11" s="877"/>
      <c r="F11" s="876" t="s">
        <v>278</v>
      </c>
      <c r="G11" s="877"/>
      <c r="H11" s="876" t="s">
        <v>279</v>
      </c>
      <c r="I11" s="877"/>
      <c r="J11" s="876" t="s">
        <v>280</v>
      </c>
      <c r="K11" s="877"/>
      <c r="L11" s="856" t="s">
        <v>313</v>
      </c>
      <c r="M11" s="856"/>
      <c r="N11" s="856"/>
    </row>
    <row r="12" spans="1:14" ht="39.75" customHeight="1">
      <c r="A12" s="853"/>
      <c r="B12" s="854"/>
      <c r="C12" s="855"/>
      <c r="D12" s="874" t="s">
        <v>490</v>
      </c>
      <c r="E12" s="875"/>
      <c r="F12" s="874" t="s">
        <v>491</v>
      </c>
      <c r="G12" s="875"/>
      <c r="H12" s="874" t="s">
        <v>492</v>
      </c>
      <c r="I12" s="875"/>
      <c r="J12" s="874" t="s">
        <v>493</v>
      </c>
      <c r="K12" s="875"/>
      <c r="L12" s="856"/>
      <c r="M12" s="856"/>
      <c r="N12" s="856"/>
    </row>
    <row r="13" spans="1:14" ht="60" customHeight="1">
      <c r="A13" s="847" t="s">
        <v>281</v>
      </c>
      <c r="B13" s="848"/>
      <c r="C13" s="849"/>
      <c r="D13" s="870">
        <v>230</v>
      </c>
      <c r="E13" s="871"/>
      <c r="F13" s="870">
        <v>230</v>
      </c>
      <c r="G13" s="871"/>
      <c r="H13" s="870">
        <v>240</v>
      </c>
      <c r="I13" s="871"/>
      <c r="J13" s="870">
        <v>250</v>
      </c>
      <c r="K13" s="871"/>
      <c r="L13" s="866" t="s">
        <v>496</v>
      </c>
      <c r="M13" s="867"/>
      <c r="N13" s="867"/>
    </row>
    <row r="14" spans="1:14" ht="60" customHeight="1">
      <c r="A14" s="847" t="s">
        <v>282</v>
      </c>
      <c r="B14" s="848"/>
      <c r="C14" s="849"/>
      <c r="D14" s="870">
        <v>180</v>
      </c>
      <c r="E14" s="871"/>
      <c r="F14" s="870">
        <v>175</v>
      </c>
      <c r="G14" s="871"/>
      <c r="H14" s="870">
        <v>175</v>
      </c>
      <c r="I14" s="871"/>
      <c r="J14" s="870">
        <v>175</v>
      </c>
      <c r="K14" s="871"/>
      <c r="L14" s="867"/>
      <c r="M14" s="867"/>
      <c r="N14" s="867"/>
    </row>
    <row r="15" spans="1:14" ht="60" customHeight="1">
      <c r="A15" s="583"/>
      <c r="B15" s="868" t="s">
        <v>427</v>
      </c>
      <c r="C15" s="869"/>
      <c r="D15" s="870">
        <v>10</v>
      </c>
      <c r="E15" s="871"/>
      <c r="F15" s="870">
        <v>10</v>
      </c>
      <c r="G15" s="871"/>
      <c r="H15" s="870">
        <v>16</v>
      </c>
      <c r="I15" s="871"/>
      <c r="J15" s="870">
        <v>16</v>
      </c>
      <c r="K15" s="871"/>
      <c r="L15" s="867"/>
      <c r="M15" s="867"/>
      <c r="N15" s="867"/>
    </row>
    <row r="16" spans="1:14" ht="60" customHeight="1">
      <c r="A16" s="847" t="s">
        <v>283</v>
      </c>
      <c r="B16" s="848"/>
      <c r="C16" s="849"/>
      <c r="D16" s="879">
        <f>IF(D13="","",D13-D14)</f>
        <v>50</v>
      </c>
      <c r="E16" s="880"/>
      <c r="F16" s="879">
        <f>IF(F13="","",F13-F14)</f>
        <v>55</v>
      </c>
      <c r="G16" s="880"/>
      <c r="H16" s="879">
        <f>IF(H13="","",H13-H14)</f>
        <v>65</v>
      </c>
      <c r="I16" s="880"/>
      <c r="J16" s="879">
        <f>IF(J13="","",J13-J14)</f>
        <v>75</v>
      </c>
      <c r="K16" s="880"/>
      <c r="L16" s="867"/>
      <c r="M16" s="867"/>
      <c r="N16" s="867"/>
    </row>
    <row r="17" spans="1:14" ht="60" customHeight="1">
      <c r="A17" s="847" t="s">
        <v>284</v>
      </c>
      <c r="B17" s="848"/>
      <c r="C17" s="849"/>
      <c r="D17" s="870">
        <v>55</v>
      </c>
      <c r="E17" s="871"/>
      <c r="F17" s="870">
        <v>55</v>
      </c>
      <c r="G17" s="871"/>
      <c r="H17" s="870">
        <v>55</v>
      </c>
      <c r="I17" s="871"/>
      <c r="J17" s="870">
        <v>55</v>
      </c>
      <c r="K17" s="871"/>
      <c r="L17" s="867"/>
      <c r="M17" s="867"/>
      <c r="N17" s="867"/>
    </row>
    <row r="18" spans="1:14" ht="60" customHeight="1">
      <c r="A18" s="583"/>
      <c r="B18" s="868" t="s">
        <v>427</v>
      </c>
      <c r="C18" s="869"/>
      <c r="D18" s="870">
        <v>0</v>
      </c>
      <c r="E18" s="871"/>
      <c r="F18" s="870">
        <v>0</v>
      </c>
      <c r="G18" s="871"/>
      <c r="H18" s="870">
        <v>0</v>
      </c>
      <c r="I18" s="871"/>
      <c r="J18" s="870">
        <v>0</v>
      </c>
      <c r="K18" s="871"/>
      <c r="L18" s="867"/>
      <c r="M18" s="867"/>
      <c r="N18" s="867"/>
    </row>
    <row r="19" spans="1:14" ht="60" customHeight="1">
      <c r="A19" s="847" t="s">
        <v>285</v>
      </c>
      <c r="B19" s="845"/>
      <c r="C19" s="846"/>
      <c r="D19" s="881">
        <f>IF(D16="","",D16-D17)</f>
        <v>-5</v>
      </c>
      <c r="E19" s="882"/>
      <c r="F19" s="881">
        <f>IF(F16="","",F16-F17)</f>
        <v>0</v>
      </c>
      <c r="G19" s="882"/>
      <c r="H19" s="881">
        <f>IF(H16="","",H16-H17)</f>
        <v>10</v>
      </c>
      <c r="I19" s="882"/>
      <c r="J19" s="881">
        <f>IF(J16="","",J16-J17)</f>
        <v>20</v>
      </c>
      <c r="K19" s="882"/>
      <c r="L19" s="867"/>
      <c r="M19" s="867"/>
      <c r="N19" s="867"/>
    </row>
    <row r="20" spans="1:14" ht="60" customHeight="1">
      <c r="A20" s="486"/>
      <c r="B20" s="844" t="s">
        <v>286</v>
      </c>
      <c r="C20" s="846"/>
      <c r="D20" s="870">
        <v>0</v>
      </c>
      <c r="E20" s="871"/>
      <c r="F20" s="870">
        <v>27</v>
      </c>
      <c r="G20" s="871"/>
      <c r="H20" s="870">
        <v>0</v>
      </c>
      <c r="I20" s="871"/>
      <c r="J20" s="870">
        <v>0</v>
      </c>
      <c r="K20" s="871"/>
      <c r="L20" s="867"/>
      <c r="M20" s="867"/>
      <c r="N20" s="867"/>
    </row>
    <row r="21" spans="1:14" ht="60" customHeight="1">
      <c r="A21" s="487"/>
      <c r="B21" s="844" t="s">
        <v>287</v>
      </c>
      <c r="C21" s="846"/>
      <c r="D21" s="870">
        <v>0</v>
      </c>
      <c r="E21" s="871"/>
      <c r="F21" s="870">
        <v>0</v>
      </c>
      <c r="G21" s="871"/>
      <c r="H21" s="870">
        <v>0</v>
      </c>
      <c r="I21" s="871"/>
      <c r="J21" s="870">
        <v>0</v>
      </c>
      <c r="K21" s="871"/>
      <c r="L21" s="867"/>
      <c r="M21" s="867"/>
      <c r="N21" s="867"/>
    </row>
    <row r="22" spans="1:14" ht="60" customHeight="1">
      <c r="A22" s="844" t="s">
        <v>288</v>
      </c>
      <c r="B22" s="845"/>
      <c r="C22" s="846"/>
      <c r="D22" s="879">
        <f>IF(D19="","",D19+D20-D21)</f>
        <v>-5</v>
      </c>
      <c r="E22" s="880"/>
      <c r="F22" s="879">
        <f>IF(F19="","",F19+F20-F21)</f>
        <v>27</v>
      </c>
      <c r="G22" s="880"/>
      <c r="H22" s="879">
        <f>IF(H19="","",H19+H20-H21)</f>
        <v>10</v>
      </c>
      <c r="I22" s="880"/>
      <c r="J22" s="879">
        <f>IF(J19="","",J19+J20-J21)</f>
        <v>20</v>
      </c>
      <c r="K22" s="880"/>
      <c r="L22" s="867"/>
      <c r="M22" s="867"/>
      <c r="N22" s="867"/>
    </row>
    <row r="23" spans="1:14" ht="60" customHeight="1">
      <c r="A23" s="844" t="s">
        <v>434</v>
      </c>
      <c r="B23" s="845"/>
      <c r="C23" s="846"/>
      <c r="D23" s="870"/>
      <c r="E23" s="871"/>
      <c r="F23" s="870"/>
      <c r="G23" s="871"/>
      <c r="H23" s="870"/>
      <c r="I23" s="871"/>
      <c r="J23" s="870"/>
      <c r="K23" s="871"/>
      <c r="L23" s="867"/>
      <c r="M23" s="867"/>
      <c r="N23" s="867"/>
    </row>
    <row r="24" spans="1:14" ht="60" customHeight="1">
      <c r="A24" s="844" t="s">
        <v>435</v>
      </c>
      <c r="B24" s="845"/>
      <c r="C24" s="846"/>
      <c r="D24" s="870"/>
      <c r="E24" s="871"/>
      <c r="F24" s="870"/>
      <c r="G24" s="871"/>
      <c r="H24" s="870"/>
      <c r="I24" s="871"/>
      <c r="J24" s="870"/>
      <c r="K24" s="871"/>
      <c r="L24" s="867"/>
      <c r="M24" s="867"/>
      <c r="N24" s="867"/>
    </row>
    <row r="25" spans="1:14" ht="60" customHeight="1">
      <c r="A25" s="844" t="s">
        <v>289</v>
      </c>
      <c r="B25" s="845"/>
      <c r="C25" s="846"/>
      <c r="D25" s="870"/>
      <c r="E25" s="871"/>
      <c r="F25" s="870"/>
      <c r="G25" s="871"/>
      <c r="H25" s="870"/>
      <c r="I25" s="871"/>
      <c r="J25" s="870"/>
      <c r="K25" s="871"/>
      <c r="L25" s="867"/>
      <c r="M25" s="867"/>
      <c r="N25" s="867"/>
    </row>
    <row r="26" spans="1:14" ht="60" customHeight="1">
      <c r="A26" s="844" t="s">
        <v>290</v>
      </c>
      <c r="B26" s="845"/>
      <c r="C26" s="846"/>
      <c r="D26" s="879">
        <f>IF(D22="","",D22+D23-D24-D25)</f>
        <v>-5</v>
      </c>
      <c r="E26" s="880"/>
      <c r="F26" s="879">
        <f>IF(F22="","",F22+F23-F24-F25)</f>
        <v>27</v>
      </c>
      <c r="G26" s="880"/>
      <c r="H26" s="879">
        <f>IF(H22="","",H22+H23-H24-H25)</f>
        <v>10</v>
      </c>
      <c r="I26" s="880"/>
      <c r="J26" s="879">
        <f>IF(J22="","",J22+J23-J24-J25)</f>
        <v>20</v>
      </c>
      <c r="K26" s="880"/>
      <c r="L26" s="867"/>
      <c r="M26" s="867"/>
      <c r="N26" s="867"/>
    </row>
    <row r="27" spans="1:14" ht="35.25" customHeight="1">
      <c r="A27" s="431"/>
      <c r="B27" s="431"/>
      <c r="C27" s="431"/>
      <c r="D27" s="431"/>
      <c r="E27" s="431"/>
      <c r="F27" s="431"/>
      <c r="G27" s="431"/>
      <c r="H27" s="431"/>
      <c r="I27" s="431"/>
      <c r="J27" s="431"/>
      <c r="K27" s="431"/>
      <c r="L27" s="431"/>
      <c r="M27" s="431"/>
      <c r="N27" s="430"/>
    </row>
    <row r="28" spans="1:13" ht="60" customHeight="1">
      <c r="A28" s="489" t="s">
        <v>292</v>
      </c>
      <c r="B28" s="428"/>
      <c r="C28" s="429"/>
      <c r="D28" s="501"/>
      <c r="E28" s="501"/>
      <c r="F28" s="501"/>
      <c r="G28" s="501"/>
      <c r="H28" s="501"/>
      <c r="I28" s="501"/>
      <c r="J28" s="430"/>
      <c r="K28" s="502" t="s">
        <v>386</v>
      </c>
      <c r="L28" s="430"/>
      <c r="M28" s="430"/>
    </row>
    <row r="29" spans="1:14" ht="39.75" customHeight="1">
      <c r="A29" s="872" t="s">
        <v>430</v>
      </c>
      <c r="B29" s="872"/>
      <c r="C29" s="872"/>
      <c r="D29" s="873" t="s">
        <v>277</v>
      </c>
      <c r="E29" s="873"/>
      <c r="F29" s="873" t="s">
        <v>278</v>
      </c>
      <c r="G29" s="873"/>
      <c r="H29" s="873" t="s">
        <v>279</v>
      </c>
      <c r="I29" s="873"/>
      <c r="J29" s="873" t="s">
        <v>280</v>
      </c>
      <c r="K29" s="873"/>
      <c r="L29" s="872" t="s">
        <v>243</v>
      </c>
      <c r="M29" s="872"/>
      <c r="N29" s="872"/>
    </row>
    <row r="30" spans="1:14" ht="39.75" customHeight="1">
      <c r="A30" s="872"/>
      <c r="B30" s="872"/>
      <c r="C30" s="872"/>
      <c r="D30" s="874" t="s">
        <v>490</v>
      </c>
      <c r="E30" s="875"/>
      <c r="F30" s="874" t="s">
        <v>491</v>
      </c>
      <c r="G30" s="875"/>
      <c r="H30" s="874" t="s">
        <v>492</v>
      </c>
      <c r="I30" s="875"/>
      <c r="J30" s="874" t="s">
        <v>493</v>
      </c>
      <c r="K30" s="875"/>
      <c r="L30" s="872"/>
      <c r="M30" s="872"/>
      <c r="N30" s="872"/>
    </row>
    <row r="31" spans="1:14" ht="39.75" customHeight="1">
      <c r="A31" s="872"/>
      <c r="B31" s="872"/>
      <c r="C31" s="872"/>
      <c r="D31" s="584" t="s">
        <v>428</v>
      </c>
      <c r="E31" s="585" t="s">
        <v>429</v>
      </c>
      <c r="F31" s="584" t="s">
        <v>428</v>
      </c>
      <c r="G31" s="585" t="s">
        <v>429</v>
      </c>
      <c r="H31" s="584" t="s">
        <v>428</v>
      </c>
      <c r="I31" s="585" t="s">
        <v>429</v>
      </c>
      <c r="J31" s="584" t="s">
        <v>428</v>
      </c>
      <c r="K31" s="585" t="s">
        <v>429</v>
      </c>
      <c r="L31" s="872"/>
      <c r="M31" s="872"/>
      <c r="N31" s="872"/>
    </row>
    <row r="32" spans="1:14" ht="60" customHeight="1">
      <c r="A32" s="878" t="s">
        <v>494</v>
      </c>
      <c r="B32" s="878"/>
      <c r="C32" s="878"/>
      <c r="D32" s="588">
        <v>120</v>
      </c>
      <c r="E32" s="589">
        <v>3.6</v>
      </c>
      <c r="F32" s="588">
        <v>116.4</v>
      </c>
      <c r="G32" s="589">
        <v>3.6</v>
      </c>
      <c r="H32" s="588">
        <v>112.8</v>
      </c>
      <c r="I32" s="589">
        <v>3.6</v>
      </c>
      <c r="J32" s="588">
        <v>109.2</v>
      </c>
      <c r="K32" s="589">
        <v>3.6</v>
      </c>
      <c r="L32" s="883"/>
      <c r="M32" s="883"/>
      <c r="N32" s="883"/>
    </row>
    <row r="33" spans="1:14" ht="60" customHeight="1">
      <c r="A33" s="878" t="s">
        <v>495</v>
      </c>
      <c r="B33" s="878"/>
      <c r="C33" s="878"/>
      <c r="D33" s="588"/>
      <c r="E33" s="589"/>
      <c r="F33" s="588">
        <v>30</v>
      </c>
      <c r="G33" s="589"/>
      <c r="H33" s="588"/>
      <c r="I33" s="589"/>
      <c r="J33" s="588"/>
      <c r="K33" s="589"/>
      <c r="L33" s="883"/>
      <c r="M33" s="883"/>
      <c r="N33" s="883"/>
    </row>
    <row r="34" spans="1:14" ht="60" customHeight="1">
      <c r="A34" s="878"/>
      <c r="B34" s="878"/>
      <c r="C34" s="878"/>
      <c r="D34" s="590"/>
      <c r="E34" s="591"/>
      <c r="F34" s="590"/>
      <c r="G34" s="591"/>
      <c r="H34" s="590"/>
      <c r="I34" s="591"/>
      <c r="J34" s="592"/>
      <c r="K34" s="593"/>
      <c r="L34" s="883"/>
      <c r="M34" s="883"/>
      <c r="N34" s="883"/>
    </row>
    <row r="35" spans="1:14" ht="60" customHeight="1">
      <c r="A35" s="878"/>
      <c r="B35" s="878"/>
      <c r="C35" s="878"/>
      <c r="D35" s="590"/>
      <c r="E35" s="591"/>
      <c r="F35" s="590"/>
      <c r="G35" s="591"/>
      <c r="H35" s="590"/>
      <c r="I35" s="591"/>
      <c r="J35" s="592"/>
      <c r="K35" s="593"/>
      <c r="L35" s="883"/>
      <c r="M35" s="883"/>
      <c r="N35" s="883"/>
    </row>
    <row r="36" spans="1:14" ht="60" customHeight="1">
      <c r="A36" s="878"/>
      <c r="B36" s="878"/>
      <c r="C36" s="878"/>
      <c r="D36" s="588"/>
      <c r="E36" s="589"/>
      <c r="F36" s="588"/>
      <c r="G36" s="589"/>
      <c r="H36" s="588"/>
      <c r="I36" s="589"/>
      <c r="J36" s="588"/>
      <c r="K36" s="589"/>
      <c r="L36" s="883"/>
      <c r="M36" s="883"/>
      <c r="N36" s="883"/>
    </row>
    <row r="37" spans="1:14" ht="60" customHeight="1">
      <c r="A37" s="878"/>
      <c r="B37" s="878"/>
      <c r="C37" s="878"/>
      <c r="D37" s="588"/>
      <c r="E37" s="589"/>
      <c r="F37" s="588"/>
      <c r="G37" s="589"/>
      <c r="H37" s="588"/>
      <c r="I37" s="589"/>
      <c r="J37" s="588"/>
      <c r="K37" s="589"/>
      <c r="L37" s="883"/>
      <c r="M37" s="883"/>
      <c r="N37" s="883"/>
    </row>
    <row r="38" spans="1:14" ht="60" customHeight="1">
      <c r="A38" s="878"/>
      <c r="B38" s="878"/>
      <c r="C38" s="878"/>
      <c r="D38" s="588"/>
      <c r="E38" s="589"/>
      <c r="F38" s="588"/>
      <c r="G38" s="589"/>
      <c r="H38" s="588"/>
      <c r="I38" s="589"/>
      <c r="J38" s="588"/>
      <c r="K38" s="589"/>
      <c r="L38" s="883"/>
      <c r="M38" s="883"/>
      <c r="N38" s="883"/>
    </row>
    <row r="39" spans="1:14" ht="60" customHeight="1">
      <c r="A39" s="872" t="s">
        <v>431</v>
      </c>
      <c r="B39" s="872"/>
      <c r="C39" s="872"/>
      <c r="D39" s="588">
        <v>20</v>
      </c>
      <c r="E39" s="589"/>
      <c r="F39" s="588">
        <v>20</v>
      </c>
      <c r="G39" s="589"/>
      <c r="H39" s="588">
        <v>20</v>
      </c>
      <c r="I39" s="589"/>
      <c r="J39" s="588">
        <v>20</v>
      </c>
      <c r="K39" s="589"/>
      <c r="L39" s="883"/>
      <c r="M39" s="883"/>
      <c r="N39" s="883"/>
    </row>
    <row r="40" spans="1:14" ht="60" customHeight="1">
      <c r="A40" s="872" t="s">
        <v>337</v>
      </c>
      <c r="B40" s="872"/>
      <c r="C40" s="872"/>
      <c r="D40" s="586">
        <f aca="true" t="shared" si="0" ref="D40:K40">IF(AND($A$32="",D$39=""),"",SUM(D32:D39))</f>
        <v>140</v>
      </c>
      <c r="E40" s="587">
        <f t="shared" si="0"/>
        <v>3.6</v>
      </c>
      <c r="F40" s="586">
        <f t="shared" si="0"/>
        <v>166.4</v>
      </c>
      <c r="G40" s="587">
        <f t="shared" si="0"/>
        <v>3.6</v>
      </c>
      <c r="H40" s="586">
        <f t="shared" si="0"/>
        <v>132.8</v>
      </c>
      <c r="I40" s="587">
        <f t="shared" si="0"/>
        <v>3.6</v>
      </c>
      <c r="J40" s="586">
        <f t="shared" si="0"/>
        <v>129.2</v>
      </c>
      <c r="K40" s="587">
        <f t="shared" si="0"/>
        <v>3.6</v>
      </c>
      <c r="L40" s="883"/>
      <c r="M40" s="883"/>
      <c r="N40" s="883"/>
    </row>
    <row r="41" ht="60" customHeight="1"/>
    <row r="42" ht="60" customHeight="1"/>
    <row r="43" ht="60" customHeight="1"/>
    <row r="44" ht="42.75" customHeight="1"/>
    <row r="45" ht="35.25" customHeight="1"/>
    <row r="46" ht="43.5" customHeight="1"/>
    <row r="47" ht="43.5" customHeight="1"/>
    <row r="48" ht="43.5" customHeight="1"/>
    <row r="49" ht="43.5" customHeight="1"/>
  </sheetData>
  <sheetProtection sheet="1" formatCells="0" formatColumns="0" formatRows="0" insertColumns="0" insertRows="0" deleteColumns="0" deleteRows="0"/>
  <mergeCells count="102">
    <mergeCell ref="D26:E26"/>
    <mergeCell ref="F26:G26"/>
    <mergeCell ref="H26:I26"/>
    <mergeCell ref="J26:K26"/>
    <mergeCell ref="A35:C35"/>
    <mergeCell ref="L32:N40"/>
    <mergeCell ref="A37:C37"/>
    <mergeCell ref="A38:C38"/>
    <mergeCell ref="A39:C39"/>
    <mergeCell ref="A40:C40"/>
    <mergeCell ref="D25:E25"/>
    <mergeCell ref="F25:G25"/>
    <mergeCell ref="H25:I25"/>
    <mergeCell ref="J25:K25"/>
    <mergeCell ref="D24:E24"/>
    <mergeCell ref="F24:G24"/>
    <mergeCell ref="D22:E22"/>
    <mergeCell ref="F22:G22"/>
    <mergeCell ref="H22:I22"/>
    <mergeCell ref="J22:K22"/>
    <mergeCell ref="D23:E23"/>
    <mergeCell ref="F23:G23"/>
    <mergeCell ref="H23:I23"/>
    <mergeCell ref="J23:K23"/>
    <mergeCell ref="D20:E20"/>
    <mergeCell ref="F20:G20"/>
    <mergeCell ref="H20:I20"/>
    <mergeCell ref="J20:K20"/>
    <mergeCell ref="D21:E21"/>
    <mergeCell ref="F21:G21"/>
    <mergeCell ref="H21:I21"/>
    <mergeCell ref="J21:K21"/>
    <mergeCell ref="D18:E18"/>
    <mergeCell ref="F18:G18"/>
    <mergeCell ref="H18:I18"/>
    <mergeCell ref="J18:K18"/>
    <mergeCell ref="D19:E19"/>
    <mergeCell ref="F19:G19"/>
    <mergeCell ref="H19:I19"/>
    <mergeCell ref="J19:K19"/>
    <mergeCell ref="J15:K15"/>
    <mergeCell ref="D16:E16"/>
    <mergeCell ref="F16:G16"/>
    <mergeCell ref="H16:I16"/>
    <mergeCell ref="J16:K16"/>
    <mergeCell ref="D17:E17"/>
    <mergeCell ref="F17:G17"/>
    <mergeCell ref="H17:I17"/>
    <mergeCell ref="J17:K17"/>
    <mergeCell ref="F13:G13"/>
    <mergeCell ref="D14:E14"/>
    <mergeCell ref="F14:G14"/>
    <mergeCell ref="D15:E15"/>
    <mergeCell ref="F15:G15"/>
    <mergeCell ref="H15:I15"/>
    <mergeCell ref="L29:N31"/>
    <mergeCell ref="A32:C32"/>
    <mergeCell ref="A33:C33"/>
    <mergeCell ref="A34:C34"/>
    <mergeCell ref="A36:C36"/>
    <mergeCell ref="H13:I13"/>
    <mergeCell ref="J13:K13"/>
    <mergeCell ref="H14:I14"/>
    <mergeCell ref="J14:K14"/>
    <mergeCell ref="D13:E13"/>
    <mergeCell ref="D11:E11"/>
    <mergeCell ref="F11:G11"/>
    <mergeCell ref="H11:I11"/>
    <mergeCell ref="J11:K11"/>
    <mergeCell ref="D12:E12"/>
    <mergeCell ref="F12:G12"/>
    <mergeCell ref="H12:I12"/>
    <mergeCell ref="J12:K12"/>
    <mergeCell ref="A29:C31"/>
    <mergeCell ref="D29:E29"/>
    <mergeCell ref="F29:G29"/>
    <mergeCell ref="H29:I29"/>
    <mergeCell ref="J29:K29"/>
    <mergeCell ref="D30:E30"/>
    <mergeCell ref="F30:G30"/>
    <mergeCell ref="H30:I30"/>
    <mergeCell ref="J30:K30"/>
    <mergeCell ref="L11:N12"/>
    <mergeCell ref="A1:H7"/>
    <mergeCell ref="L13:N26"/>
    <mergeCell ref="B15:C15"/>
    <mergeCell ref="B18:C18"/>
    <mergeCell ref="A24:C24"/>
    <mergeCell ref="H24:I24"/>
    <mergeCell ref="J24:K24"/>
    <mergeCell ref="A22:C22"/>
    <mergeCell ref="A23:C23"/>
    <mergeCell ref="A25:C25"/>
    <mergeCell ref="A26:C26"/>
    <mergeCell ref="B20:C20"/>
    <mergeCell ref="B21:C21"/>
    <mergeCell ref="A16:C16"/>
    <mergeCell ref="A11:C12"/>
    <mergeCell ref="A13:C13"/>
    <mergeCell ref="A14:C14"/>
    <mergeCell ref="A17:C17"/>
    <mergeCell ref="A19:C19"/>
  </mergeCells>
  <printOptions horizontalCentered="1"/>
  <pageMargins left="0.5905511811023623" right="0.5905511811023623" top="0.5905511811023623" bottom="0.7874015748031497" header="0.5118110236220472" footer="0.5118110236220472"/>
  <pageSetup fitToHeight="0" fitToWidth="1" horizontalDpi="600" verticalDpi="600" orientation="portrait" paperSize="9" scale="3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経営改善計画書（簡易版）</dc:subject>
  <dc:creator/>
  <cp:keywords/>
  <dc:description/>
  <cp:lastModifiedBy/>
  <dcterms:created xsi:type="dcterms:W3CDTF">2021-10-04T06:44:55Z</dcterms:created>
  <dcterms:modified xsi:type="dcterms:W3CDTF">2022-05-19T02:55:35Z</dcterms:modified>
  <cp:category/>
  <cp:version/>
  <cp:contentType/>
  <cp:contentStatus/>
</cp:coreProperties>
</file>