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0" windowWidth="7545" windowHeight="8220" tabRatio="727" activeTab="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合計" sheetId="13" r:id="rId13"/>
  </sheets>
  <definedNames>
    <definedName name="_xlnm.Print_Area" localSheetId="9">'10月'!$A$1:$AV$72</definedName>
    <definedName name="_xlnm.Print_Area" localSheetId="10">'11月'!$A$1:$AV$72</definedName>
    <definedName name="_xlnm.Print_Area" localSheetId="11">'12月'!$A$1:$AV$72</definedName>
    <definedName name="_xlnm.Print_Area" localSheetId="0">'１月'!$A$1:$AV$72</definedName>
    <definedName name="_xlnm.Print_Area" localSheetId="1">'２月'!$A$1:$AV$72</definedName>
    <definedName name="_xlnm.Print_Area" localSheetId="2">'３月'!$A$1:$AV$72</definedName>
    <definedName name="_xlnm.Print_Area" localSheetId="3">'４月'!$A$1:$AV$72</definedName>
    <definedName name="_xlnm.Print_Area" localSheetId="4">'５月'!$A$1:$AV$72</definedName>
    <definedName name="_xlnm.Print_Area" localSheetId="5">'６月'!$A$1:$AV$72</definedName>
    <definedName name="_xlnm.Print_Area" localSheetId="6">'７月'!$A$1:$AV$72</definedName>
    <definedName name="_xlnm.Print_Area" localSheetId="7">'８月'!$A$1:$AV$72</definedName>
    <definedName name="_xlnm.Print_Area" localSheetId="8">'９月'!$A$1:$AV$72</definedName>
    <definedName name="_xlnm.Print_Area" localSheetId="12">'合計'!$A$1:$AV$76</definedName>
  </definedNames>
  <calcPr fullCalcOnLoad="1"/>
</workbook>
</file>

<file path=xl/sharedStrings.xml><?xml version="1.0" encoding="utf-8"?>
<sst xmlns="http://schemas.openxmlformats.org/spreadsheetml/2006/main" count="4739" uniqueCount="134">
  <si>
    <t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</si>
  <si>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</si>
  <si>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</si>
  <si>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</si>
  <si>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</si>
  <si>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</si>
  <si>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</si>
  <si>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</si>
  <si>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</si>
  <si>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</si>
  <si>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</si>
  <si>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</si>
  <si>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</si>
  <si>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</si>
  <si>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</si>
  <si>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</si>
  <si>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</si>
  <si>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</si>
  <si>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</si>
  <si>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</si>
  <si>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</si>
  <si>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</si>
  <si>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</si>
  <si>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</si>
  <si>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</si>
  <si>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</si>
  <si>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</si>
  <si>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</si>
  <si>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</si>
  <si>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</si>
  <si>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</si>
  <si>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</si>
  <si>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</si>
  <si>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</si>
  <si>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</si>
  <si>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</si>
  <si>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</si>
  <si>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</si>
  <si>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</si>
  <si>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</si>
  <si>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</si>
  <si>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</si>
  <si>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</si>
  <si>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</si>
  <si>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</si>
  <si>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</si>
  <si>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</si>
  <si>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</si>
  <si>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</si>
  <si>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</si>
  <si>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</si>
  <si>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</si>
  <si>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</si>
  <si>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</si>
  <si>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</si>
  <si>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</si>
  <si>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</si>
  <si>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</si>
  <si>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（株）塩釜</t>
  </si>
  <si>
    <t>機船漁協組合</t>
  </si>
  <si>
    <t>塩釜合計</t>
  </si>
  <si>
    <t>石巻第一</t>
  </si>
  <si>
    <t>石巻第二</t>
  </si>
  <si>
    <t>女川</t>
  </si>
  <si>
    <t>閑上</t>
  </si>
  <si>
    <t>亘理</t>
  </si>
  <si>
    <t>牡鹿</t>
  </si>
  <si>
    <t>気仙沼漁業協同組合</t>
  </si>
  <si>
    <t>気仙沼漁業協同組合</t>
  </si>
  <si>
    <t>12月</t>
  </si>
  <si>
    <t>１月</t>
  </si>
  <si>
    <t>２月</t>
  </si>
  <si>
    <t>３月</t>
  </si>
  <si>
    <t>４月</t>
  </si>
  <si>
    <t>七ヶ浜</t>
  </si>
  <si>
    <t>七ヶ浜</t>
  </si>
  <si>
    <t>七ヶ浜</t>
  </si>
  <si>
    <t>機船漁協</t>
  </si>
  <si>
    <t>９．漁業種別・魚市場別水揚高（総括表）</t>
  </si>
  <si>
    <t>南三陸</t>
  </si>
  <si>
    <t>南三陸</t>
  </si>
  <si>
    <t>南三陸</t>
  </si>
  <si>
    <t>（株）塩釜</t>
  </si>
  <si>
    <t>１０．漁業種別・月別・魚市場別水揚高</t>
  </si>
  <si>
    <t>１月</t>
  </si>
  <si>
    <t>塩釜合計</t>
  </si>
  <si>
    <t>石巻第一</t>
  </si>
  <si>
    <t>石巻第二</t>
  </si>
  <si>
    <t>石巻合計</t>
  </si>
  <si>
    <t>女川</t>
  </si>
  <si>
    <t>閑上</t>
  </si>
  <si>
    <t>亘理</t>
  </si>
  <si>
    <t>牡鹿</t>
  </si>
  <si>
    <t>２月</t>
  </si>
  <si>
    <t>３月</t>
  </si>
  <si>
    <t>４月</t>
  </si>
  <si>
    <t>５月</t>
  </si>
  <si>
    <t>６月</t>
  </si>
  <si>
    <t>６月</t>
  </si>
  <si>
    <t>気仙沼漁業協同組合</t>
  </si>
  <si>
    <t>７月</t>
  </si>
  <si>
    <t>機船漁協組合</t>
  </si>
  <si>
    <t>８月</t>
  </si>
  <si>
    <t>９月</t>
  </si>
  <si>
    <t>10月</t>
  </si>
  <si>
    <t>11月</t>
  </si>
  <si>
    <t>総括表</t>
  </si>
  <si>
    <t>突　ん　棒</t>
  </si>
  <si>
    <t>突　ん　棒</t>
  </si>
  <si>
    <t>漁 船 水 揚 計</t>
  </si>
  <si>
    <t>漁 船 水 揚 計</t>
  </si>
  <si>
    <t>漁船・搬入計</t>
  </si>
  <si>
    <t>漁船・搬入計</t>
  </si>
  <si>
    <t>輸  入  魚</t>
  </si>
  <si>
    <t>総   合   計</t>
  </si>
  <si>
    <t>（単位：トン，千円　但し干のり＝千枚）</t>
  </si>
  <si>
    <t>突　ん　棒</t>
  </si>
  <si>
    <t>突　ん　棒</t>
  </si>
  <si>
    <t>漁 船 水 揚 計</t>
  </si>
  <si>
    <t>漁 船 水 揚 計</t>
  </si>
  <si>
    <t>漁船・搬入計</t>
  </si>
  <si>
    <t>漁船・搬入計</t>
  </si>
  <si>
    <t>輸  入  魚</t>
  </si>
  <si>
    <t>総   合   計</t>
  </si>
  <si>
    <t>（単位：トン，千円　但し干のり＝千枚）</t>
  </si>
  <si>
    <t>突　ん　棒</t>
  </si>
  <si>
    <t>突　ん　棒</t>
  </si>
  <si>
    <t>漁 船 水 揚 計</t>
  </si>
  <si>
    <t>漁 船 水 揚 計</t>
  </si>
  <si>
    <t>漁船・搬入計</t>
  </si>
  <si>
    <t>漁船・搬入計</t>
  </si>
  <si>
    <t>輸  入  魚</t>
  </si>
  <si>
    <t>総   合   計</t>
  </si>
  <si>
    <t>（単位：トン，千円　但し干のり＝千枚）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</si>
</sst>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);[Red]\(#,##0.00000\)"/>
    <numFmt numFmtId="189" formatCode="#,##0_);[Red]\(#,##0\)"/>
    <numFmt numFmtId="190" formatCode="#,##0.000_ ;[Red]\-#,##0.000\ "/>
    <numFmt numFmtId="191" formatCode="#,##0.0000_ ;[Red]\-#,##0.0000\ "/>
    <numFmt numFmtId="192" formatCode="#,##0.00000_ ;[Red]\-#,##0.00000\ "/>
    <numFmt numFmtId="193" formatCode="#,##0_ ;[Red]\-#,##0\ "/>
    <numFmt numFmtId="194" formatCode="0_);[Red]\(0\)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#,##0_);\(#,##0\)"/>
    <numFmt numFmtId="201" formatCode="_ * #,##0_ ;_ * \-#,##0_ ;_ * &quot;-&quot;??_ ;_ @_ "/>
  </numFmts>
  <fonts count="43">
    <font>
      <sz val="11"/>
      <name val="ＭＳ Ｐゴシック"/>
      <family val="3"/>
    </font>
    <font>
      <sz val="16"/>
      <name val="ＭＳ Ｐ明朝"/>
      <family val="1"/>
    </font>
    <font>
      <sz val="16"/>
      <color indexed="12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2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41" fontId="4" fillId="0" borderId="10" xfId="48" applyNumberFormat="1" applyFont="1" applyFill="1" applyBorder="1" applyAlignment="1" applyProtection="1">
      <alignment/>
      <protection/>
    </xf>
    <xf numFmtId="41" fontId="4" fillId="0" borderId="11" xfId="48" applyNumberFormat="1" applyFont="1" applyFill="1" applyBorder="1" applyAlignment="1" applyProtection="1">
      <alignment/>
      <protection/>
    </xf>
    <xf numFmtId="41" fontId="4" fillId="0" borderId="12" xfId="48" applyNumberFormat="1" applyFont="1" applyFill="1" applyBorder="1" applyAlignment="1" applyProtection="1">
      <alignment/>
      <protection/>
    </xf>
    <xf numFmtId="41" fontId="4" fillId="0" borderId="13" xfId="48" applyNumberFormat="1" applyFont="1" applyFill="1" applyBorder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/>
      <protection/>
    </xf>
    <xf numFmtId="41" fontId="4" fillId="0" borderId="15" xfId="48" applyNumberFormat="1" applyFont="1" applyFill="1" applyBorder="1" applyAlignment="1" applyProtection="1">
      <alignment/>
      <protection/>
    </xf>
    <xf numFmtId="201" fontId="4" fillId="0" borderId="12" xfId="0" applyNumberFormat="1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 shrinkToFit="1"/>
      <protection/>
    </xf>
    <xf numFmtId="41" fontId="4" fillId="0" borderId="12" xfId="0" applyNumberFormat="1" applyFont="1" applyFill="1" applyBorder="1" applyAlignment="1" applyProtection="1">
      <alignment shrinkToFit="1"/>
      <protection/>
    </xf>
    <xf numFmtId="41" fontId="4" fillId="0" borderId="16" xfId="48" applyNumberFormat="1" applyFont="1" applyFill="1" applyBorder="1" applyAlignment="1" applyProtection="1">
      <alignment/>
      <protection/>
    </xf>
    <xf numFmtId="41" fontId="4" fillId="0" borderId="17" xfId="48" applyNumberFormat="1" applyFont="1" applyFill="1" applyBorder="1" applyAlignment="1" applyProtection="1">
      <alignment/>
      <protection/>
    </xf>
    <xf numFmtId="41" fontId="4" fillId="0" borderId="18" xfId="48" applyNumberFormat="1" applyFont="1" applyFill="1" applyBorder="1" applyAlignment="1" applyProtection="1">
      <alignment/>
      <protection/>
    </xf>
    <xf numFmtId="41" fontId="4" fillId="0" borderId="19" xfId="0" applyNumberFormat="1" applyFont="1" applyFill="1" applyBorder="1" applyAlignment="1" applyProtection="1">
      <alignment shrinkToFit="1"/>
      <protection/>
    </xf>
    <xf numFmtId="41" fontId="4" fillId="0" borderId="20" xfId="0" applyNumberFormat="1" applyFont="1" applyFill="1" applyBorder="1" applyAlignment="1" applyProtection="1">
      <alignment shrinkToFit="1"/>
      <protection/>
    </xf>
    <xf numFmtId="41" fontId="4" fillId="0" borderId="20" xfId="48" applyNumberFormat="1" applyFont="1" applyFill="1" applyBorder="1" applyAlignment="1" applyProtection="1">
      <alignment/>
      <protection/>
    </xf>
    <xf numFmtId="41" fontId="4" fillId="0" borderId="21" xfId="48" applyNumberFormat="1" applyFont="1" applyFill="1" applyBorder="1" applyAlignment="1" applyProtection="1">
      <alignment/>
      <protection/>
    </xf>
    <xf numFmtId="41" fontId="4" fillId="0" borderId="19" xfId="48" applyNumberFormat="1" applyFont="1" applyFill="1" applyBorder="1" applyAlignment="1" applyProtection="1">
      <alignment/>
      <protection/>
    </xf>
    <xf numFmtId="41" fontId="4" fillId="0" borderId="22" xfId="48" applyNumberFormat="1" applyFont="1" applyFill="1" applyBorder="1" applyAlignment="1" applyProtection="1">
      <alignment/>
      <protection/>
    </xf>
    <xf numFmtId="41" fontId="4" fillId="0" borderId="23" xfId="48" applyNumberFormat="1" applyFont="1" applyFill="1" applyBorder="1" applyAlignment="1" applyProtection="1">
      <alignment/>
      <protection/>
    </xf>
    <xf numFmtId="41" fontId="4" fillId="0" borderId="0" xfId="48" applyNumberFormat="1" applyFont="1" applyFill="1" applyBorder="1" applyAlignment="1" applyProtection="1">
      <alignment/>
      <protection/>
    </xf>
    <xf numFmtId="41" fontId="4" fillId="0" borderId="24" xfId="0" applyNumberFormat="1" applyFont="1" applyFill="1" applyBorder="1" applyAlignment="1" applyProtection="1">
      <alignment shrinkToFit="1"/>
      <protection/>
    </xf>
    <xf numFmtId="41" fontId="4" fillId="0" borderId="23" xfId="0" applyNumberFormat="1" applyFont="1" applyFill="1" applyBorder="1" applyAlignment="1" applyProtection="1">
      <alignment shrinkToFit="1"/>
      <protection/>
    </xf>
    <xf numFmtId="41" fontId="4" fillId="0" borderId="25" xfId="48" applyNumberFormat="1" applyFont="1" applyFill="1" applyBorder="1" applyAlignment="1" applyProtection="1">
      <alignment/>
      <protection/>
    </xf>
    <xf numFmtId="41" fontId="4" fillId="0" borderId="24" xfId="48" applyNumberFormat="1" applyFont="1" applyFill="1" applyBorder="1" applyAlignment="1" applyProtection="1">
      <alignment/>
      <protection/>
    </xf>
    <xf numFmtId="200" fontId="4" fillId="0" borderId="12" xfId="48" applyNumberFormat="1" applyFont="1" applyFill="1" applyBorder="1" applyAlignment="1" applyProtection="1">
      <alignment/>
      <protection/>
    </xf>
    <xf numFmtId="41" fontId="4" fillId="0" borderId="26" xfId="48" applyNumberFormat="1" applyFont="1" applyFill="1" applyBorder="1" applyAlignment="1" applyProtection="1">
      <alignment/>
      <protection/>
    </xf>
    <xf numFmtId="41" fontId="4" fillId="0" borderId="27" xfId="48" applyNumberFormat="1" applyFont="1" applyFill="1" applyBorder="1" applyAlignment="1" applyProtection="1">
      <alignment/>
      <protection/>
    </xf>
    <xf numFmtId="38" fontId="4" fillId="0" borderId="20" xfId="48" applyFont="1" applyFill="1" applyBorder="1" applyAlignment="1">
      <alignment shrinkToFit="1"/>
    </xf>
    <xf numFmtId="38" fontId="4" fillId="0" borderId="12" xfId="48" applyFont="1" applyFill="1" applyBorder="1" applyAlignment="1">
      <alignment shrinkToFit="1"/>
    </xf>
    <xf numFmtId="41" fontId="4" fillId="0" borderId="10" xfId="48" applyNumberFormat="1" applyFont="1" applyFill="1" applyBorder="1" applyAlignment="1" applyProtection="1">
      <alignment shrinkToFit="1"/>
      <protection/>
    </xf>
    <xf numFmtId="41" fontId="4" fillId="0" borderId="11" xfId="48" applyNumberFormat="1" applyFont="1" applyFill="1" applyBorder="1" applyAlignment="1" applyProtection="1">
      <alignment shrinkToFit="1"/>
      <protection/>
    </xf>
    <xf numFmtId="41" fontId="4" fillId="0" borderId="12" xfId="48" applyNumberFormat="1" applyFont="1" applyFill="1" applyBorder="1" applyAlignment="1" applyProtection="1">
      <alignment shrinkToFit="1"/>
      <protection/>
    </xf>
    <xf numFmtId="41" fontId="4" fillId="0" borderId="13" xfId="48" applyNumberFormat="1" applyFont="1" applyFill="1" applyBorder="1" applyAlignment="1" applyProtection="1">
      <alignment shrinkToFit="1"/>
      <protection/>
    </xf>
    <xf numFmtId="41" fontId="4" fillId="0" borderId="14" xfId="48" applyNumberFormat="1" applyFont="1" applyFill="1" applyBorder="1" applyAlignment="1" applyProtection="1">
      <alignment shrinkToFit="1"/>
      <protection/>
    </xf>
    <xf numFmtId="41" fontId="4" fillId="0" borderId="15" xfId="48" applyNumberFormat="1" applyFont="1" applyFill="1" applyBorder="1" applyAlignment="1" applyProtection="1">
      <alignment shrinkToFit="1"/>
      <protection/>
    </xf>
    <xf numFmtId="201" fontId="4" fillId="0" borderId="20" xfId="0" applyNumberFormat="1" applyFont="1" applyFill="1" applyBorder="1" applyAlignment="1">
      <alignment shrinkToFit="1"/>
    </xf>
    <xf numFmtId="201" fontId="4" fillId="0" borderId="12" xfId="0" applyNumberFormat="1" applyFont="1" applyFill="1" applyBorder="1" applyAlignment="1">
      <alignment shrinkToFit="1"/>
    </xf>
    <xf numFmtId="201" fontId="4" fillId="0" borderId="20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9" xfId="0" applyNumberFormat="1" applyFont="1" applyFill="1" applyBorder="1" applyAlignment="1" applyProtection="1">
      <alignment/>
      <protection/>
    </xf>
    <xf numFmtId="41" fontId="4" fillId="0" borderId="20" xfId="0" applyNumberFormat="1" applyFont="1" applyFill="1" applyBorder="1" applyAlignment="1" applyProtection="1">
      <alignment/>
      <protection/>
    </xf>
    <xf numFmtId="41" fontId="4" fillId="0" borderId="16" xfId="0" applyNumberFormat="1" applyFont="1" applyFill="1" applyBorder="1" applyAlignment="1" applyProtection="1">
      <alignment/>
      <protection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24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8" xfId="48" applyNumberFormat="1" applyFont="1" applyFill="1" applyBorder="1" applyAlignment="1" applyProtection="1">
      <alignment/>
      <protection/>
    </xf>
    <xf numFmtId="41" fontId="4" fillId="0" borderId="29" xfId="48" applyNumberFormat="1" applyFont="1" applyFill="1" applyBorder="1" applyAlignment="1" applyProtection="1">
      <alignment/>
      <protection/>
    </xf>
    <xf numFmtId="41" fontId="4" fillId="0" borderId="30" xfId="48" applyNumberFormat="1" applyFont="1" applyFill="1" applyBorder="1" applyAlignment="1" applyProtection="1">
      <alignment/>
      <protection/>
    </xf>
    <xf numFmtId="41" fontId="4" fillId="0" borderId="31" xfId="48" applyNumberFormat="1" applyFont="1" applyFill="1" applyBorder="1" applyAlignment="1" applyProtection="1">
      <alignment/>
      <protection/>
    </xf>
    <xf numFmtId="41" fontId="4" fillId="0" borderId="32" xfId="48" applyNumberFormat="1" applyFont="1" applyFill="1" applyBorder="1" applyAlignment="1" applyProtection="1">
      <alignment/>
      <protection/>
    </xf>
    <xf numFmtId="200" fontId="4" fillId="0" borderId="11" xfId="48" applyNumberFormat="1" applyFont="1" applyFill="1" applyBorder="1" applyAlignment="1" applyProtection="1">
      <alignment/>
      <protection/>
    </xf>
    <xf numFmtId="41" fontId="4" fillId="0" borderId="33" xfId="48" applyNumberFormat="1" applyFont="1" applyFill="1" applyBorder="1" applyAlignment="1" applyProtection="1">
      <alignment/>
      <protection/>
    </xf>
    <xf numFmtId="41" fontId="4" fillId="0" borderId="34" xfId="48" applyNumberFormat="1" applyFont="1" applyFill="1" applyBorder="1" applyAlignment="1" applyProtection="1">
      <alignment/>
      <protection/>
    </xf>
    <xf numFmtId="41" fontId="4" fillId="0" borderId="35" xfId="48" applyNumberFormat="1" applyFont="1" applyFill="1" applyBorder="1" applyAlignment="1" applyProtection="1">
      <alignment/>
      <protection/>
    </xf>
    <xf numFmtId="41" fontId="4" fillId="0" borderId="0" xfId="48" applyNumberFormat="1" applyFont="1" applyAlignment="1" applyProtection="1">
      <alignment/>
      <protection/>
    </xf>
    <xf numFmtId="176" fontId="4" fillId="0" borderId="0" xfId="48" applyNumberFormat="1" applyFont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176" fontId="4" fillId="0" borderId="33" xfId="48" applyNumberFormat="1" applyFont="1" applyBorder="1" applyAlignment="1" applyProtection="1">
      <alignment/>
      <protection/>
    </xf>
    <xf numFmtId="41" fontId="4" fillId="0" borderId="33" xfId="48" applyNumberFormat="1" applyFont="1" applyBorder="1" applyAlignment="1" applyProtection="1">
      <alignment/>
      <protection/>
    </xf>
    <xf numFmtId="176" fontId="4" fillId="0" borderId="0" xfId="48" applyNumberFormat="1" applyFont="1" applyBorder="1" applyAlignment="1" applyProtection="1">
      <alignment/>
      <protection/>
    </xf>
    <xf numFmtId="176" fontId="4" fillId="0" borderId="36" xfId="48" applyNumberFormat="1" applyFont="1" applyBorder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 horizontal="centerContinuous"/>
      <protection/>
    </xf>
    <xf numFmtId="41" fontId="4" fillId="0" borderId="13" xfId="48" applyNumberFormat="1" applyFont="1" applyFill="1" applyBorder="1" applyAlignment="1" applyProtection="1">
      <alignment horizontal="centerContinuous"/>
      <protection/>
    </xf>
    <xf numFmtId="41" fontId="4" fillId="0" borderId="37" xfId="48" applyNumberFormat="1" applyFont="1" applyFill="1" applyBorder="1" applyAlignment="1" applyProtection="1">
      <alignment horizontal="centerContinuous"/>
      <protection/>
    </xf>
    <xf numFmtId="41" fontId="4" fillId="0" borderId="38" xfId="48" applyNumberFormat="1" applyFont="1" applyFill="1" applyBorder="1" applyAlignment="1" applyProtection="1">
      <alignment horizontal="centerContinuous"/>
      <protection/>
    </xf>
    <xf numFmtId="41" fontId="4" fillId="0" borderId="14" xfId="48" applyNumberFormat="1" applyFont="1" applyBorder="1" applyAlignment="1" applyProtection="1">
      <alignment horizontal="centerContinuous"/>
      <protection/>
    </xf>
    <xf numFmtId="41" fontId="4" fillId="0" borderId="13" xfId="48" applyNumberFormat="1" applyFont="1" applyBorder="1" applyAlignment="1" applyProtection="1">
      <alignment horizontal="centerContinuous"/>
      <protection/>
    </xf>
    <xf numFmtId="176" fontId="4" fillId="0" borderId="39" xfId="48" applyNumberFormat="1" applyFont="1" applyBorder="1" applyAlignment="1" applyProtection="1">
      <alignment/>
      <protection/>
    </xf>
    <xf numFmtId="176" fontId="4" fillId="0" borderId="40" xfId="48" applyNumberFormat="1" applyFont="1" applyBorder="1" applyAlignment="1" applyProtection="1">
      <alignment/>
      <protection/>
    </xf>
    <xf numFmtId="176" fontId="4" fillId="0" borderId="41" xfId="48" applyNumberFormat="1" applyFont="1" applyBorder="1" applyAlignment="1" applyProtection="1">
      <alignment/>
      <protection/>
    </xf>
    <xf numFmtId="38" fontId="4" fillId="0" borderId="36" xfId="48" applyFont="1" applyBorder="1" applyAlignment="1" applyProtection="1">
      <alignment/>
      <protection/>
    </xf>
    <xf numFmtId="41" fontId="4" fillId="0" borderId="25" xfId="48" applyNumberFormat="1" applyFont="1" applyFill="1" applyBorder="1" applyAlignment="1" applyProtection="1">
      <alignment horizontal="center"/>
      <protection/>
    </xf>
    <xf numFmtId="41" fontId="4" fillId="0" borderId="42" xfId="48" applyNumberFormat="1" applyFont="1" applyFill="1" applyBorder="1" applyAlignment="1" applyProtection="1">
      <alignment horizontal="center"/>
      <protection/>
    </xf>
    <xf numFmtId="41" fontId="4" fillId="0" borderId="0" xfId="48" applyNumberFormat="1" applyFont="1" applyFill="1" applyBorder="1" applyAlignment="1" applyProtection="1">
      <alignment horizontal="center"/>
      <protection/>
    </xf>
    <xf numFmtId="41" fontId="4" fillId="0" borderId="23" xfId="48" applyNumberFormat="1" applyFont="1" applyFill="1" applyBorder="1" applyAlignment="1" applyProtection="1">
      <alignment horizontal="center"/>
      <protection/>
    </xf>
    <xf numFmtId="41" fontId="4" fillId="0" borderId="25" xfId="48" applyNumberFormat="1" applyFont="1" applyBorder="1" applyAlignment="1" applyProtection="1">
      <alignment horizontal="center"/>
      <protection/>
    </xf>
    <xf numFmtId="176" fontId="4" fillId="0" borderId="25" xfId="48" applyNumberFormat="1" applyFont="1" applyBorder="1" applyAlignment="1" applyProtection="1">
      <alignment/>
      <protection/>
    </xf>
    <xf numFmtId="176" fontId="4" fillId="0" borderId="43" xfId="48" applyNumberFormat="1" applyFont="1" applyBorder="1" applyAlignment="1" applyProtection="1">
      <alignment/>
      <protection/>
    </xf>
    <xf numFmtId="176" fontId="4" fillId="0" borderId="44" xfId="48" applyNumberFormat="1" applyFont="1" applyBorder="1" applyAlignment="1" applyProtection="1">
      <alignment/>
      <protection/>
    </xf>
    <xf numFmtId="176" fontId="4" fillId="0" borderId="13" xfId="48" applyNumberFormat="1" applyFont="1" applyBorder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 horizontal="center"/>
      <protection/>
    </xf>
    <xf numFmtId="41" fontId="4" fillId="0" borderId="29" xfId="48" applyNumberFormat="1" applyFont="1" applyFill="1" applyBorder="1" applyAlignment="1" applyProtection="1">
      <alignment horizontal="center"/>
      <protection/>
    </xf>
    <xf numFmtId="41" fontId="4" fillId="0" borderId="13" xfId="48" applyNumberFormat="1" applyFont="1" applyFill="1" applyBorder="1" applyAlignment="1" applyProtection="1">
      <alignment horizontal="center"/>
      <protection/>
    </xf>
    <xf numFmtId="41" fontId="4" fillId="0" borderId="15" xfId="48" applyNumberFormat="1" applyFont="1" applyFill="1" applyBorder="1" applyAlignment="1" applyProtection="1">
      <alignment horizontal="center"/>
      <protection/>
    </xf>
    <xf numFmtId="41" fontId="4" fillId="0" borderId="14" xfId="48" applyNumberFormat="1" applyFont="1" applyBorder="1" applyAlignment="1" applyProtection="1">
      <alignment horizontal="center"/>
      <protection/>
    </xf>
    <xf numFmtId="176" fontId="4" fillId="0" borderId="14" xfId="48" applyNumberFormat="1" applyFont="1" applyBorder="1" applyAlignment="1" applyProtection="1">
      <alignment/>
      <protection/>
    </xf>
    <xf numFmtId="176" fontId="4" fillId="0" borderId="45" xfId="48" applyNumberFormat="1" applyFont="1" applyBorder="1" applyAlignment="1" applyProtection="1">
      <alignment/>
      <protection/>
    </xf>
    <xf numFmtId="176" fontId="4" fillId="0" borderId="36" xfId="48" applyNumberFormat="1" applyFont="1" applyBorder="1" applyAlignment="1" applyProtection="1">
      <alignment horizontal="center"/>
      <protection/>
    </xf>
    <xf numFmtId="176" fontId="4" fillId="0" borderId="28" xfId="48" applyNumberFormat="1" applyFont="1" applyBorder="1" applyAlignment="1" applyProtection="1">
      <alignment horizontal="center"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11" xfId="48" applyNumberFormat="1" applyFont="1" applyBorder="1" applyAlignment="1" applyProtection="1">
      <alignment/>
      <protection/>
    </xf>
    <xf numFmtId="176" fontId="4" fillId="0" borderId="25" xfId="48" applyNumberFormat="1" applyFont="1" applyBorder="1" applyAlignment="1" applyProtection="1">
      <alignment horizontal="center"/>
      <protection/>
    </xf>
    <xf numFmtId="176" fontId="4" fillId="0" borderId="43" xfId="48" applyNumberFormat="1" applyFont="1" applyBorder="1" applyAlignment="1" applyProtection="1">
      <alignment horizontal="center"/>
      <protection/>
    </xf>
    <xf numFmtId="176" fontId="4" fillId="0" borderId="29" xfId="48" applyNumberFormat="1" applyFont="1" applyBorder="1" applyAlignment="1" applyProtection="1">
      <alignment horizontal="center"/>
      <protection/>
    </xf>
    <xf numFmtId="41" fontId="4" fillId="0" borderId="21" xfId="0" applyNumberFormat="1" applyFont="1" applyFill="1" applyBorder="1" applyAlignment="1" applyProtection="1">
      <alignment/>
      <protection/>
    </xf>
    <xf numFmtId="41" fontId="4" fillId="0" borderId="14" xfId="48" applyNumberFormat="1" applyFont="1" applyBorder="1" applyAlignment="1" applyProtection="1">
      <alignment/>
      <protection/>
    </xf>
    <xf numFmtId="176" fontId="4" fillId="0" borderId="46" xfId="48" applyNumberFormat="1" applyFont="1" applyBorder="1" applyAlignment="1" applyProtection="1">
      <alignment horizontal="center"/>
      <protection/>
    </xf>
    <xf numFmtId="176" fontId="4" fillId="0" borderId="30" xfId="48" applyNumberFormat="1" applyFont="1" applyBorder="1" applyAlignment="1" applyProtection="1">
      <alignment horizontal="center"/>
      <protection/>
    </xf>
    <xf numFmtId="176" fontId="4" fillId="0" borderId="44" xfId="48" applyNumberFormat="1" applyFont="1" applyBorder="1" applyAlignment="1" applyProtection="1">
      <alignment horizontal="center"/>
      <protection/>
    </xf>
    <xf numFmtId="176" fontId="4" fillId="0" borderId="14" xfId="48" applyNumberFormat="1" applyFont="1" applyBorder="1" applyAlignment="1" applyProtection="1">
      <alignment horizontal="center"/>
      <protection/>
    </xf>
    <xf numFmtId="176" fontId="4" fillId="0" borderId="45" xfId="48" applyNumberFormat="1" applyFont="1" applyBorder="1" applyAlignment="1" applyProtection="1">
      <alignment horizontal="center"/>
      <protection/>
    </xf>
    <xf numFmtId="176" fontId="4" fillId="0" borderId="47" xfId="48" applyNumberFormat="1" applyFont="1" applyBorder="1" applyAlignment="1" applyProtection="1">
      <alignment horizontal="center"/>
      <protection/>
    </xf>
    <xf numFmtId="176" fontId="4" fillId="0" borderId="48" xfId="48" applyNumberFormat="1" applyFont="1" applyBorder="1" applyAlignment="1" applyProtection="1">
      <alignment horizontal="center"/>
      <protection/>
    </xf>
    <xf numFmtId="176" fontId="4" fillId="0" borderId="49" xfId="48" applyNumberFormat="1" applyFont="1" applyBorder="1" applyAlignment="1" applyProtection="1">
      <alignment horizontal="center"/>
      <protection/>
    </xf>
    <xf numFmtId="176" fontId="4" fillId="0" borderId="50" xfId="48" applyNumberFormat="1" applyFont="1" applyBorder="1" applyAlignment="1" applyProtection="1">
      <alignment horizontal="center"/>
      <protection/>
    </xf>
    <xf numFmtId="176" fontId="4" fillId="0" borderId="32" xfId="48" applyNumberFormat="1" applyFont="1" applyBorder="1" applyAlignment="1" applyProtection="1">
      <alignment horizontal="center"/>
      <protection/>
    </xf>
    <xf numFmtId="176" fontId="4" fillId="0" borderId="42" xfId="48" applyNumberFormat="1" applyFont="1" applyBorder="1" applyAlignment="1" applyProtection="1">
      <alignment horizontal="center"/>
      <protection/>
    </xf>
    <xf numFmtId="41" fontId="4" fillId="0" borderId="25" xfId="0" applyNumberFormat="1" applyFont="1" applyFill="1" applyBorder="1" applyAlignment="1" applyProtection="1">
      <alignment/>
      <protection/>
    </xf>
    <xf numFmtId="41" fontId="4" fillId="0" borderId="25" xfId="48" applyNumberFormat="1" applyFont="1" applyBorder="1" applyAlignment="1" applyProtection="1">
      <alignment/>
      <protection/>
    </xf>
    <xf numFmtId="176" fontId="4" fillId="0" borderId="51" xfId="48" applyNumberFormat="1" applyFont="1" applyBorder="1" applyAlignment="1" applyProtection="1">
      <alignment/>
      <protection/>
    </xf>
    <xf numFmtId="41" fontId="4" fillId="0" borderId="52" xfId="48" applyNumberFormat="1" applyFont="1" applyFill="1" applyBorder="1" applyAlignment="1" applyProtection="1">
      <alignment/>
      <protection/>
    </xf>
    <xf numFmtId="41" fontId="4" fillId="0" borderId="53" xfId="48" applyNumberFormat="1" applyFont="1" applyFill="1" applyBorder="1" applyAlignment="1" applyProtection="1">
      <alignment/>
      <protection/>
    </xf>
    <xf numFmtId="41" fontId="4" fillId="0" borderId="52" xfId="48" applyNumberFormat="1" applyFont="1" applyBorder="1" applyAlignment="1" applyProtection="1">
      <alignment/>
      <protection/>
    </xf>
    <xf numFmtId="176" fontId="4" fillId="0" borderId="54" xfId="48" applyNumberFormat="1" applyFont="1" applyBorder="1" applyAlignment="1" applyProtection="1">
      <alignment/>
      <protection/>
    </xf>
    <xf numFmtId="176" fontId="4" fillId="0" borderId="55" xfId="48" applyNumberFormat="1" applyFont="1" applyBorder="1" applyAlignment="1" applyProtection="1">
      <alignment/>
      <protection/>
    </xf>
    <xf numFmtId="176" fontId="4" fillId="0" borderId="56" xfId="48" applyNumberFormat="1" applyFont="1" applyBorder="1" applyAlignment="1" applyProtection="1">
      <alignment horizontal="center"/>
      <protection/>
    </xf>
    <xf numFmtId="41" fontId="4" fillId="0" borderId="57" xfId="0" applyNumberFormat="1" applyFont="1" applyFill="1" applyBorder="1" applyAlignment="1" applyProtection="1">
      <alignment/>
      <protection/>
    </xf>
    <xf numFmtId="41" fontId="4" fillId="0" borderId="58" xfId="0" applyNumberFormat="1" applyFont="1" applyFill="1" applyBorder="1" applyAlignment="1" applyProtection="1">
      <alignment/>
      <protection/>
    </xf>
    <xf numFmtId="41" fontId="4" fillId="0" borderId="59" xfId="48" applyNumberFormat="1" applyFont="1" applyFill="1" applyBorder="1" applyAlignment="1" applyProtection="1">
      <alignment/>
      <protection/>
    </xf>
    <xf numFmtId="41" fontId="4" fillId="0" borderId="58" xfId="48" applyNumberFormat="1" applyFont="1" applyFill="1" applyBorder="1" applyAlignment="1" applyProtection="1">
      <alignment/>
      <protection/>
    </xf>
    <xf numFmtId="41" fontId="4" fillId="0" borderId="59" xfId="48" applyNumberFormat="1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/>
      <protection/>
    </xf>
    <xf numFmtId="41" fontId="4" fillId="0" borderId="37" xfId="48" applyNumberFormat="1" applyFont="1" applyBorder="1" applyAlignment="1" applyProtection="1">
      <alignment horizontal="centerContinuous"/>
      <protection/>
    </xf>
    <xf numFmtId="41" fontId="4" fillId="0" borderId="38" xfId="48" applyNumberFormat="1" applyFont="1" applyBorder="1" applyAlignment="1" applyProtection="1">
      <alignment horizontal="centerContinuous"/>
      <protection/>
    </xf>
    <xf numFmtId="41" fontId="4" fillId="0" borderId="42" xfId="48" applyNumberFormat="1" applyFont="1" applyBorder="1" applyAlignment="1" applyProtection="1">
      <alignment horizontal="center"/>
      <protection/>
    </xf>
    <xf numFmtId="41" fontId="4" fillId="0" borderId="0" xfId="48" applyNumberFormat="1" applyFont="1" applyBorder="1" applyAlignment="1" applyProtection="1">
      <alignment horizontal="center"/>
      <protection/>
    </xf>
    <xf numFmtId="41" fontId="4" fillId="0" borderId="23" xfId="48" applyNumberFormat="1" applyFont="1" applyBorder="1" applyAlignment="1" applyProtection="1">
      <alignment horizontal="center"/>
      <protection/>
    </xf>
    <xf numFmtId="41" fontId="4" fillId="0" borderId="29" xfId="48" applyNumberFormat="1" applyFont="1" applyBorder="1" applyAlignment="1" applyProtection="1">
      <alignment horizontal="center"/>
      <protection/>
    </xf>
    <xf numFmtId="41" fontId="4" fillId="0" borderId="13" xfId="48" applyNumberFormat="1" applyFont="1" applyBorder="1" applyAlignment="1" applyProtection="1">
      <alignment horizontal="center"/>
      <protection/>
    </xf>
    <xf numFmtId="41" fontId="4" fillId="0" borderId="15" xfId="48" applyNumberFormat="1" applyFont="1" applyBorder="1" applyAlignment="1" applyProtection="1">
      <alignment horizontal="center"/>
      <protection/>
    </xf>
    <xf numFmtId="41" fontId="4" fillId="0" borderId="12" xfId="48" applyNumberFormat="1" applyFont="1" applyFill="1" applyBorder="1" applyAlignment="1" applyProtection="1">
      <alignment horizontal="right" vertical="center"/>
      <protection/>
    </xf>
    <xf numFmtId="41" fontId="4" fillId="0" borderId="60" xfId="48" applyNumberFormat="1" applyFont="1" applyFill="1" applyBorder="1" applyAlignment="1" applyProtection="1">
      <alignment/>
      <protection/>
    </xf>
    <xf numFmtId="41" fontId="4" fillId="0" borderId="48" xfId="48" applyNumberFormat="1" applyFont="1" applyFill="1" applyBorder="1" applyAlignment="1" applyProtection="1">
      <alignment/>
      <protection/>
    </xf>
    <xf numFmtId="41" fontId="4" fillId="0" borderId="61" xfId="48" applyNumberFormat="1" applyFont="1" applyFill="1" applyBorder="1" applyAlignment="1" applyProtection="1">
      <alignment/>
      <protection/>
    </xf>
    <xf numFmtId="41" fontId="4" fillId="0" borderId="46" xfId="48" applyNumberFormat="1" applyFont="1" applyFill="1" applyBorder="1" applyAlignment="1" applyProtection="1">
      <alignment/>
      <protection/>
    </xf>
    <xf numFmtId="176" fontId="4" fillId="0" borderId="62" xfId="48" applyNumberFormat="1" applyFont="1" applyBorder="1" applyAlignment="1" applyProtection="1">
      <alignment horizontal="center"/>
      <protection/>
    </xf>
    <xf numFmtId="41" fontId="4" fillId="0" borderId="63" xfId="48" applyNumberFormat="1" applyFont="1" applyBorder="1" applyAlignment="1" applyProtection="1">
      <alignment/>
      <protection/>
    </xf>
    <xf numFmtId="41" fontId="4" fillId="0" borderId="63" xfId="48" applyNumberFormat="1" applyFont="1" applyFill="1" applyBorder="1" applyAlignment="1" applyProtection="1">
      <alignment/>
      <protection/>
    </xf>
    <xf numFmtId="38" fontId="4" fillId="0" borderId="0" xfId="48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 horizontal="right" vertical="center"/>
      <protection/>
    </xf>
    <xf numFmtId="41" fontId="4" fillId="0" borderId="64" xfId="48" applyNumberFormat="1" applyFont="1" applyFill="1" applyBorder="1" applyAlignment="1" applyProtection="1">
      <alignment/>
      <protection/>
    </xf>
    <xf numFmtId="200" fontId="4" fillId="0" borderId="10" xfId="48" applyNumberFormat="1" applyFont="1" applyFill="1" applyBorder="1" applyAlignment="1" applyProtection="1">
      <alignment/>
      <protection/>
    </xf>
    <xf numFmtId="41" fontId="4" fillId="0" borderId="65" xfId="48" applyNumberFormat="1" applyFont="1" applyFill="1" applyBorder="1" applyAlignment="1" applyProtection="1">
      <alignment/>
      <protection/>
    </xf>
    <xf numFmtId="41" fontId="4" fillId="0" borderId="65" xfId="48" applyNumberFormat="1" applyFont="1" applyBorder="1" applyAlignment="1" applyProtection="1">
      <alignment/>
      <protection/>
    </xf>
    <xf numFmtId="41" fontId="4" fillId="0" borderId="12" xfId="48" applyNumberFormat="1" applyFont="1" applyBorder="1" applyAlignment="1" applyProtection="1">
      <alignment/>
      <protection/>
    </xf>
    <xf numFmtId="176" fontId="4" fillId="0" borderId="0" xfId="48" applyNumberFormat="1" applyFont="1" applyBorder="1" applyAlignment="1" applyProtection="1">
      <alignment horizontal="center"/>
      <protection/>
    </xf>
    <xf numFmtId="41" fontId="4" fillId="0" borderId="15" xfId="48" applyNumberFormat="1" applyFont="1" applyBorder="1" applyAlignment="1" applyProtection="1">
      <alignment/>
      <protection/>
    </xf>
    <xf numFmtId="176" fontId="4" fillId="0" borderId="66" xfId="48" applyNumberFormat="1" applyFont="1" applyBorder="1" applyAlignment="1" applyProtection="1">
      <alignment horizontal="center"/>
      <protection/>
    </xf>
    <xf numFmtId="176" fontId="4" fillId="0" borderId="13" xfId="48" applyNumberFormat="1" applyFont="1" applyBorder="1" applyAlignment="1" applyProtection="1">
      <alignment horizontal="center"/>
      <protection/>
    </xf>
    <xf numFmtId="176" fontId="4" fillId="0" borderId="67" xfId="48" applyNumberFormat="1" applyFont="1" applyBorder="1" applyAlignment="1" applyProtection="1">
      <alignment horizontal="center"/>
      <protection/>
    </xf>
    <xf numFmtId="176" fontId="4" fillId="0" borderId="68" xfId="48" applyNumberFormat="1" applyFont="1" applyBorder="1" applyAlignment="1" applyProtection="1">
      <alignment horizontal="center"/>
      <protection/>
    </xf>
    <xf numFmtId="176" fontId="4" fillId="0" borderId="69" xfId="48" applyNumberFormat="1" applyFont="1" applyBorder="1" applyAlignment="1" applyProtection="1">
      <alignment horizontal="center"/>
      <protection/>
    </xf>
    <xf numFmtId="41" fontId="4" fillId="0" borderId="64" xfId="48" applyNumberFormat="1" applyFont="1" applyBorder="1" applyAlignment="1" applyProtection="1">
      <alignment/>
      <protection/>
    </xf>
    <xf numFmtId="176" fontId="4" fillId="0" borderId="70" xfId="48" applyNumberFormat="1" applyFont="1" applyBorder="1" applyAlignment="1" applyProtection="1">
      <alignment horizontal="center"/>
      <protection/>
    </xf>
    <xf numFmtId="41" fontId="4" fillId="0" borderId="53" xfId="48" applyNumberFormat="1" applyFont="1" applyBorder="1" applyAlignment="1" applyProtection="1">
      <alignment/>
      <protection/>
    </xf>
    <xf numFmtId="41" fontId="4" fillId="0" borderId="34" xfId="48" applyNumberFormat="1" applyFont="1" applyBorder="1" applyAlignment="1" applyProtection="1">
      <alignment/>
      <protection/>
    </xf>
    <xf numFmtId="41" fontId="4" fillId="0" borderId="35" xfId="48" applyNumberFormat="1" applyFont="1" applyBorder="1" applyAlignment="1" applyProtection="1">
      <alignment/>
      <protection/>
    </xf>
    <xf numFmtId="41" fontId="4" fillId="0" borderId="0" xfId="48" applyNumberFormat="1" applyFont="1" applyFill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176" fontId="4" fillId="0" borderId="33" xfId="48" applyNumberFormat="1" applyFont="1" applyFill="1" applyBorder="1" applyAlignment="1" applyProtection="1">
      <alignment/>
      <protection/>
    </xf>
    <xf numFmtId="176" fontId="4" fillId="0" borderId="0" xfId="48" applyNumberFormat="1" applyFont="1" applyFill="1" applyBorder="1" applyAlignment="1" applyProtection="1">
      <alignment/>
      <protection/>
    </xf>
    <xf numFmtId="176" fontId="4" fillId="0" borderId="36" xfId="48" applyNumberFormat="1" applyFont="1" applyFill="1" applyBorder="1" applyAlignment="1" applyProtection="1">
      <alignment/>
      <protection/>
    </xf>
    <xf numFmtId="176" fontId="4" fillId="0" borderId="41" xfId="48" applyNumberFormat="1" applyFont="1" applyFill="1" applyBorder="1" applyAlignment="1" applyProtection="1">
      <alignment/>
      <protection/>
    </xf>
    <xf numFmtId="38" fontId="4" fillId="0" borderId="36" xfId="48" applyFont="1" applyFill="1" applyBorder="1" applyAlignment="1" applyProtection="1">
      <alignment/>
      <protection/>
    </xf>
    <xf numFmtId="176" fontId="4" fillId="0" borderId="43" xfId="48" applyNumberFormat="1" applyFont="1" applyFill="1" applyBorder="1" applyAlignment="1" applyProtection="1">
      <alignment/>
      <protection/>
    </xf>
    <xf numFmtId="176" fontId="4" fillId="0" borderId="44" xfId="48" applyNumberFormat="1" applyFont="1" applyFill="1" applyBorder="1" applyAlignment="1" applyProtection="1">
      <alignment/>
      <protection/>
    </xf>
    <xf numFmtId="176" fontId="4" fillId="0" borderId="13" xfId="48" applyNumberFormat="1" applyFont="1" applyFill="1" applyBorder="1" applyAlignment="1" applyProtection="1">
      <alignment/>
      <protection/>
    </xf>
    <xf numFmtId="176" fontId="4" fillId="0" borderId="45" xfId="48" applyNumberFormat="1" applyFont="1" applyFill="1" applyBorder="1" applyAlignment="1" applyProtection="1">
      <alignment/>
      <protection/>
    </xf>
    <xf numFmtId="176" fontId="4" fillId="0" borderId="36" xfId="48" applyNumberFormat="1" applyFont="1" applyFill="1" applyBorder="1" applyAlignment="1" applyProtection="1">
      <alignment horizontal="center"/>
      <protection/>
    </xf>
    <xf numFmtId="176" fontId="4" fillId="0" borderId="28" xfId="48" applyNumberFormat="1" applyFont="1" applyFill="1" applyBorder="1" applyAlignment="1" applyProtection="1">
      <alignment horizontal="center"/>
      <protection/>
    </xf>
    <xf numFmtId="176" fontId="4" fillId="0" borderId="0" xfId="48" applyNumberFormat="1" applyFont="1" applyFill="1" applyBorder="1" applyAlignment="1" applyProtection="1">
      <alignment horizontal="center"/>
      <protection/>
    </xf>
    <xf numFmtId="176" fontId="4" fillId="0" borderId="43" xfId="48" applyNumberFormat="1" applyFont="1" applyFill="1" applyBorder="1" applyAlignment="1" applyProtection="1">
      <alignment horizontal="center"/>
      <protection/>
    </xf>
    <xf numFmtId="176" fontId="4" fillId="0" borderId="29" xfId="48" applyNumberFormat="1" applyFont="1" applyFill="1" applyBorder="1" applyAlignment="1" applyProtection="1">
      <alignment horizontal="center"/>
      <protection/>
    </xf>
    <xf numFmtId="176" fontId="4" fillId="0" borderId="66" xfId="48" applyNumberFormat="1" applyFont="1" applyFill="1" applyBorder="1" applyAlignment="1" applyProtection="1">
      <alignment horizontal="center"/>
      <protection/>
    </xf>
    <xf numFmtId="176" fontId="4" fillId="0" borderId="30" xfId="48" applyNumberFormat="1" applyFont="1" applyFill="1" applyBorder="1" applyAlignment="1" applyProtection="1">
      <alignment horizontal="center"/>
      <protection/>
    </xf>
    <xf numFmtId="176" fontId="4" fillId="0" borderId="44" xfId="48" applyNumberFormat="1" applyFont="1" applyFill="1" applyBorder="1" applyAlignment="1" applyProtection="1">
      <alignment horizontal="center"/>
      <protection/>
    </xf>
    <xf numFmtId="176" fontId="4" fillId="0" borderId="13" xfId="48" applyNumberFormat="1" applyFont="1" applyFill="1" applyBorder="1" applyAlignment="1" applyProtection="1">
      <alignment horizontal="center"/>
      <protection/>
    </xf>
    <xf numFmtId="176" fontId="4" fillId="0" borderId="45" xfId="48" applyNumberFormat="1" applyFont="1" applyFill="1" applyBorder="1" applyAlignment="1" applyProtection="1">
      <alignment horizontal="center"/>
      <protection/>
    </xf>
    <xf numFmtId="176" fontId="4" fillId="0" borderId="47" xfId="48" applyNumberFormat="1" applyFont="1" applyFill="1" applyBorder="1" applyAlignment="1" applyProtection="1">
      <alignment horizontal="center"/>
      <protection/>
    </xf>
    <xf numFmtId="176" fontId="4" fillId="0" borderId="67" xfId="48" applyNumberFormat="1" applyFont="1" applyFill="1" applyBorder="1" applyAlignment="1" applyProtection="1">
      <alignment horizontal="center"/>
      <protection/>
    </xf>
    <xf numFmtId="176" fontId="4" fillId="0" borderId="49" xfId="48" applyNumberFormat="1" applyFont="1" applyFill="1" applyBorder="1" applyAlignment="1" applyProtection="1">
      <alignment horizontal="center"/>
      <protection/>
    </xf>
    <xf numFmtId="176" fontId="4" fillId="0" borderId="50" xfId="48" applyNumberFormat="1" applyFont="1" applyFill="1" applyBorder="1" applyAlignment="1" applyProtection="1">
      <alignment horizontal="center"/>
      <protection/>
    </xf>
    <xf numFmtId="176" fontId="4" fillId="0" borderId="68" xfId="48" applyNumberFormat="1" applyFont="1" applyFill="1" applyBorder="1" applyAlignment="1" applyProtection="1">
      <alignment horizontal="center"/>
      <protection/>
    </xf>
    <xf numFmtId="176" fontId="4" fillId="0" borderId="69" xfId="48" applyNumberFormat="1" applyFont="1" applyFill="1" applyBorder="1" applyAlignment="1" applyProtection="1">
      <alignment horizontal="center"/>
      <protection/>
    </xf>
    <xf numFmtId="176" fontId="4" fillId="0" borderId="42" xfId="48" applyNumberFormat="1" applyFont="1" applyFill="1" applyBorder="1" applyAlignment="1" applyProtection="1">
      <alignment horizontal="center"/>
      <protection/>
    </xf>
    <xf numFmtId="176" fontId="4" fillId="0" borderId="70" xfId="48" applyNumberFormat="1" applyFont="1" applyFill="1" applyBorder="1" applyAlignment="1" applyProtection="1">
      <alignment horizontal="center"/>
      <protection/>
    </xf>
    <xf numFmtId="176" fontId="4" fillId="0" borderId="51" xfId="48" applyNumberFormat="1" applyFont="1" applyFill="1" applyBorder="1" applyAlignment="1" applyProtection="1">
      <alignment/>
      <protection/>
    </xf>
    <xf numFmtId="176" fontId="4" fillId="0" borderId="54" xfId="48" applyNumberFormat="1" applyFont="1" applyFill="1" applyBorder="1" applyAlignment="1" applyProtection="1">
      <alignment/>
      <protection/>
    </xf>
    <xf numFmtId="176" fontId="4" fillId="0" borderId="55" xfId="48" applyNumberFormat="1" applyFont="1" applyFill="1" applyBorder="1" applyAlignment="1" applyProtection="1">
      <alignment/>
      <protection/>
    </xf>
    <xf numFmtId="176" fontId="4" fillId="0" borderId="56" xfId="48" applyNumberFormat="1" applyFont="1" applyFill="1" applyBorder="1" applyAlignment="1" applyProtection="1">
      <alignment horizontal="center"/>
      <protection/>
    </xf>
    <xf numFmtId="41" fontId="4" fillId="0" borderId="0" xfId="48" applyNumberFormat="1" applyFont="1" applyFill="1" applyAlignment="1" applyProtection="1">
      <alignment horizontal="right" vertical="center"/>
      <protection/>
    </xf>
    <xf numFmtId="41" fontId="4" fillId="0" borderId="17" xfId="48" applyNumberFormat="1" applyFont="1" applyFill="1" applyBorder="1" applyAlignment="1" applyProtection="1">
      <alignment shrinkToFit="1"/>
      <protection/>
    </xf>
    <xf numFmtId="41" fontId="4" fillId="0" borderId="0" xfId="48" applyNumberFormat="1" applyFont="1" applyFill="1" applyBorder="1" applyAlignment="1" applyProtection="1">
      <alignment shrinkToFit="1"/>
      <protection/>
    </xf>
    <xf numFmtId="41" fontId="4" fillId="0" borderId="25" xfId="48" applyNumberFormat="1" applyFont="1" applyFill="1" applyBorder="1" applyAlignment="1" applyProtection="1">
      <alignment shrinkToFit="1"/>
      <protection/>
    </xf>
    <xf numFmtId="41" fontId="4" fillId="0" borderId="23" xfId="48" applyNumberFormat="1" applyFont="1" applyFill="1" applyBorder="1" applyAlignment="1" applyProtection="1">
      <alignment shrinkToFit="1"/>
      <protection/>
    </xf>
    <xf numFmtId="41" fontId="4" fillId="0" borderId="33" xfId="48" applyNumberFormat="1" applyFont="1" applyFill="1" applyBorder="1" applyAlignment="1" applyProtection="1">
      <alignment shrinkToFit="1"/>
      <protection/>
    </xf>
    <xf numFmtId="41" fontId="4" fillId="0" borderId="34" xfId="48" applyNumberFormat="1" applyFont="1" applyFill="1" applyBorder="1" applyAlignment="1" applyProtection="1">
      <alignment shrinkToFit="1"/>
      <protection/>
    </xf>
    <xf numFmtId="41" fontId="4" fillId="0" borderId="35" xfId="48" applyNumberFormat="1" applyFont="1" applyFill="1" applyBorder="1" applyAlignment="1" applyProtection="1">
      <alignment shrinkToFit="1"/>
      <protection/>
    </xf>
    <xf numFmtId="41" fontId="4" fillId="0" borderId="0" xfId="48" applyNumberFormat="1" applyFont="1" applyAlignment="1">
      <alignment/>
    </xf>
    <xf numFmtId="176" fontId="4" fillId="0" borderId="0" xfId="48" applyNumberFormat="1" applyFont="1" applyAlignment="1">
      <alignment/>
    </xf>
    <xf numFmtId="38" fontId="4" fillId="0" borderId="0" xfId="48" applyFont="1" applyAlignment="1">
      <alignment/>
    </xf>
    <xf numFmtId="176" fontId="4" fillId="0" borderId="33" xfId="48" applyNumberFormat="1" applyFont="1" applyBorder="1" applyAlignment="1" applyProtection="1">
      <alignment/>
      <protection locked="0"/>
    </xf>
    <xf numFmtId="41" fontId="4" fillId="0" borderId="33" xfId="48" applyNumberFormat="1" applyFont="1" applyBorder="1" applyAlignment="1" applyProtection="1">
      <alignment/>
      <protection locked="0"/>
    </xf>
    <xf numFmtId="176" fontId="4" fillId="0" borderId="0" xfId="48" applyNumberFormat="1" applyFont="1" applyBorder="1" applyAlignment="1" applyProtection="1">
      <alignment/>
      <protection locked="0"/>
    </xf>
    <xf numFmtId="176" fontId="4" fillId="0" borderId="36" xfId="48" applyNumberFormat="1" applyFont="1" applyBorder="1" applyAlignment="1">
      <alignment/>
    </xf>
    <xf numFmtId="41" fontId="4" fillId="0" borderId="14" xfId="48" applyNumberFormat="1" applyFont="1" applyBorder="1" applyAlignment="1">
      <alignment horizontal="centerContinuous"/>
    </xf>
    <xf numFmtId="41" fontId="4" fillId="0" borderId="13" xfId="48" applyNumberFormat="1" applyFont="1" applyBorder="1" applyAlignment="1">
      <alignment horizontal="centerContinuous"/>
    </xf>
    <xf numFmtId="41" fontId="4" fillId="0" borderId="37" xfId="48" applyNumberFormat="1" applyFont="1" applyBorder="1" applyAlignment="1">
      <alignment horizontal="centerContinuous"/>
    </xf>
    <xf numFmtId="41" fontId="4" fillId="0" borderId="38" xfId="48" applyNumberFormat="1" applyFont="1" applyBorder="1" applyAlignment="1">
      <alignment horizontal="centerContinuous"/>
    </xf>
    <xf numFmtId="176" fontId="4" fillId="0" borderId="39" xfId="48" applyNumberFormat="1" applyFont="1" applyBorder="1" applyAlignment="1">
      <alignment/>
    </xf>
    <xf numFmtId="176" fontId="4" fillId="0" borderId="40" xfId="48" applyNumberFormat="1" applyFont="1" applyBorder="1" applyAlignment="1">
      <alignment/>
    </xf>
    <xf numFmtId="176" fontId="4" fillId="0" borderId="41" xfId="48" applyNumberFormat="1" applyFont="1" applyBorder="1" applyAlignment="1">
      <alignment/>
    </xf>
    <xf numFmtId="38" fontId="4" fillId="0" borderId="36" xfId="48" applyFont="1" applyBorder="1" applyAlignment="1">
      <alignment/>
    </xf>
    <xf numFmtId="41" fontId="4" fillId="0" borderId="25" xfId="48" applyNumberFormat="1" applyFont="1" applyBorder="1" applyAlignment="1">
      <alignment horizontal="center"/>
    </xf>
    <xf numFmtId="41" fontId="4" fillId="0" borderId="23" xfId="48" applyNumberFormat="1" applyFont="1" applyBorder="1" applyAlignment="1">
      <alignment horizontal="center"/>
    </xf>
    <xf numFmtId="176" fontId="4" fillId="0" borderId="25" xfId="48" applyNumberFormat="1" applyFont="1" applyBorder="1" applyAlignment="1">
      <alignment/>
    </xf>
    <xf numFmtId="176" fontId="4" fillId="0" borderId="0" xfId="48" applyNumberFormat="1" applyFont="1" applyBorder="1" applyAlignment="1">
      <alignment/>
    </xf>
    <xf numFmtId="176" fontId="4" fillId="0" borderId="43" xfId="48" applyNumberFormat="1" applyFont="1" applyBorder="1" applyAlignment="1">
      <alignment/>
    </xf>
    <xf numFmtId="176" fontId="4" fillId="0" borderId="44" xfId="48" applyNumberFormat="1" applyFont="1" applyBorder="1" applyAlignment="1">
      <alignment/>
    </xf>
    <xf numFmtId="176" fontId="4" fillId="0" borderId="13" xfId="48" applyNumberFormat="1" applyFont="1" applyBorder="1" applyAlignment="1">
      <alignment/>
    </xf>
    <xf numFmtId="41" fontId="4" fillId="0" borderId="14" xfId="48" applyNumberFormat="1" applyFont="1" applyBorder="1" applyAlignment="1">
      <alignment horizontal="center"/>
    </xf>
    <xf numFmtId="41" fontId="4" fillId="0" borderId="15" xfId="48" applyNumberFormat="1" applyFont="1" applyBorder="1" applyAlignment="1">
      <alignment horizontal="center"/>
    </xf>
    <xf numFmtId="176" fontId="4" fillId="0" borderId="14" xfId="48" applyNumberFormat="1" applyFont="1" applyBorder="1" applyAlignment="1">
      <alignment/>
    </xf>
    <xf numFmtId="176" fontId="4" fillId="0" borderId="45" xfId="48" applyNumberFormat="1" applyFont="1" applyBorder="1" applyAlignment="1">
      <alignment/>
    </xf>
    <xf numFmtId="176" fontId="4" fillId="0" borderId="36" xfId="48" applyNumberFormat="1" applyFont="1" applyBorder="1" applyAlignment="1">
      <alignment horizontal="center"/>
    </xf>
    <xf numFmtId="176" fontId="4" fillId="0" borderId="28" xfId="48" applyNumberFormat="1" applyFont="1" applyBorder="1" applyAlignment="1">
      <alignment horizontal="center"/>
    </xf>
    <xf numFmtId="41" fontId="4" fillId="0" borderId="11" xfId="0" applyNumberFormat="1" applyFont="1" applyFill="1" applyBorder="1" applyAlignment="1" applyProtection="1">
      <alignment shrinkToFit="1"/>
      <protection/>
    </xf>
    <xf numFmtId="41" fontId="4" fillId="0" borderId="18" xfId="48" applyNumberFormat="1" applyFont="1" applyFill="1" applyBorder="1" applyAlignment="1" applyProtection="1">
      <alignment horizontal="right" vertical="center" shrinkToFit="1"/>
      <protection/>
    </xf>
    <xf numFmtId="41" fontId="4" fillId="0" borderId="17" xfId="48" applyNumberFormat="1" applyFont="1" applyFill="1" applyBorder="1" applyAlignment="1" applyProtection="1">
      <alignment horizontal="right" vertical="center" shrinkToFit="1"/>
      <protection/>
    </xf>
    <xf numFmtId="41" fontId="4" fillId="0" borderId="17" xfId="0" applyNumberFormat="1" applyFont="1" applyFill="1" applyBorder="1" applyAlignment="1" applyProtection="1">
      <alignment shrinkToFit="1"/>
      <protection/>
    </xf>
    <xf numFmtId="41" fontId="4" fillId="0" borderId="11" xfId="48" applyNumberFormat="1" applyFont="1" applyBorder="1" applyAlignment="1" applyProtection="1">
      <alignment shrinkToFit="1"/>
      <protection/>
    </xf>
    <xf numFmtId="176" fontId="4" fillId="0" borderId="25" xfId="48" applyNumberFormat="1" applyFont="1" applyBorder="1" applyAlignment="1">
      <alignment horizontal="center"/>
    </xf>
    <xf numFmtId="176" fontId="4" fillId="0" borderId="43" xfId="48" applyNumberFormat="1" applyFont="1" applyBorder="1" applyAlignment="1">
      <alignment horizontal="center"/>
    </xf>
    <xf numFmtId="176" fontId="4" fillId="0" borderId="29" xfId="48" applyNumberFormat="1" applyFont="1" applyBorder="1" applyAlignment="1">
      <alignment horizontal="center"/>
    </xf>
    <xf numFmtId="41" fontId="4" fillId="0" borderId="21" xfId="0" applyNumberFormat="1" applyFont="1" applyFill="1" applyBorder="1" applyAlignment="1" applyProtection="1">
      <alignment shrinkToFit="1"/>
      <protection/>
    </xf>
    <xf numFmtId="41" fontId="4" fillId="0" borderId="14" xfId="48" applyNumberFormat="1" applyFont="1" applyFill="1" applyBorder="1" applyAlignment="1" applyProtection="1">
      <alignment horizontal="right" vertical="center" shrinkToFit="1"/>
      <protection/>
    </xf>
    <xf numFmtId="41" fontId="4" fillId="0" borderId="15" xfId="48" applyNumberFormat="1" applyFont="1" applyFill="1" applyBorder="1" applyAlignment="1" applyProtection="1">
      <alignment horizontal="right" vertical="center" shrinkToFit="1"/>
      <protection/>
    </xf>
    <xf numFmtId="41" fontId="4" fillId="0" borderId="20" xfId="48" applyNumberFormat="1" applyFont="1" applyFill="1" applyBorder="1" applyAlignment="1" applyProtection="1">
      <alignment shrinkToFit="1"/>
      <protection/>
    </xf>
    <xf numFmtId="41" fontId="4" fillId="0" borderId="14" xfId="48" applyNumberFormat="1" applyFont="1" applyBorder="1" applyAlignment="1" applyProtection="1">
      <alignment shrinkToFit="1"/>
      <protection/>
    </xf>
    <xf numFmtId="176" fontId="4" fillId="0" borderId="46" xfId="48" applyNumberFormat="1" applyFont="1" applyBorder="1" applyAlignment="1">
      <alignment horizontal="center"/>
    </xf>
    <xf numFmtId="176" fontId="4" fillId="0" borderId="30" xfId="48" applyNumberFormat="1" applyFont="1" applyBorder="1" applyAlignment="1">
      <alignment horizontal="center"/>
    </xf>
    <xf numFmtId="41" fontId="4" fillId="0" borderId="11" xfId="48" applyNumberFormat="1" applyFont="1" applyFill="1" applyBorder="1" applyAlignment="1" applyProtection="1">
      <alignment horizontal="right" vertical="center" shrinkToFit="1"/>
      <protection/>
    </xf>
    <xf numFmtId="41" fontId="4" fillId="0" borderId="12" xfId="48" applyNumberFormat="1" applyFont="1" applyFill="1" applyBorder="1" applyAlignment="1" applyProtection="1">
      <alignment horizontal="right" vertical="center" shrinkToFit="1"/>
      <protection/>
    </xf>
    <xf numFmtId="176" fontId="4" fillId="0" borderId="44" xfId="48" applyNumberFormat="1" applyFont="1" applyBorder="1" applyAlignment="1">
      <alignment horizontal="center"/>
    </xf>
    <xf numFmtId="176" fontId="4" fillId="0" borderId="14" xfId="48" applyNumberFormat="1" applyFont="1" applyBorder="1" applyAlignment="1">
      <alignment horizontal="center"/>
    </xf>
    <xf numFmtId="176" fontId="4" fillId="0" borderId="45" xfId="48" applyNumberFormat="1" applyFont="1" applyBorder="1" applyAlignment="1">
      <alignment horizontal="center"/>
    </xf>
    <xf numFmtId="176" fontId="4" fillId="0" borderId="47" xfId="48" applyNumberFormat="1" applyFont="1" applyBorder="1" applyAlignment="1">
      <alignment horizontal="center"/>
    </xf>
    <xf numFmtId="176" fontId="4" fillId="0" borderId="48" xfId="48" applyNumberFormat="1" applyFont="1" applyBorder="1" applyAlignment="1">
      <alignment horizontal="center"/>
    </xf>
    <xf numFmtId="176" fontId="4" fillId="0" borderId="49" xfId="48" applyNumberFormat="1" applyFont="1" applyBorder="1" applyAlignment="1">
      <alignment horizontal="center"/>
    </xf>
    <xf numFmtId="176" fontId="4" fillId="0" borderId="50" xfId="48" applyNumberFormat="1" applyFont="1" applyBorder="1" applyAlignment="1">
      <alignment horizontal="center"/>
    </xf>
    <xf numFmtId="176" fontId="4" fillId="0" borderId="32" xfId="48" applyNumberFormat="1" applyFont="1" applyBorder="1" applyAlignment="1">
      <alignment horizontal="center"/>
    </xf>
    <xf numFmtId="176" fontId="4" fillId="0" borderId="42" xfId="48" applyNumberFormat="1" applyFont="1" applyBorder="1" applyAlignment="1">
      <alignment horizontal="center"/>
    </xf>
    <xf numFmtId="41" fontId="4" fillId="0" borderId="25" xfId="0" applyNumberFormat="1" applyFont="1" applyFill="1" applyBorder="1" applyAlignment="1" applyProtection="1">
      <alignment shrinkToFit="1"/>
      <protection/>
    </xf>
    <xf numFmtId="41" fontId="4" fillId="0" borderId="65" xfId="48" applyNumberFormat="1" applyFont="1" applyFill="1" applyBorder="1" applyAlignment="1" applyProtection="1">
      <alignment horizontal="right" vertical="center" shrinkToFit="1"/>
      <protection/>
    </xf>
    <xf numFmtId="41" fontId="4" fillId="0" borderId="64" xfId="48" applyNumberFormat="1" applyFont="1" applyFill="1" applyBorder="1" applyAlignment="1" applyProtection="1">
      <alignment horizontal="right" vertical="center" shrinkToFit="1"/>
      <protection/>
    </xf>
    <xf numFmtId="41" fontId="4" fillId="0" borderId="64" xfId="0" applyNumberFormat="1" applyFont="1" applyFill="1" applyBorder="1" applyAlignment="1" applyProtection="1">
      <alignment shrinkToFit="1"/>
      <protection/>
    </xf>
    <xf numFmtId="41" fontId="4" fillId="0" borderId="65" xfId="48" applyNumberFormat="1" applyFont="1" applyBorder="1" applyAlignment="1" applyProtection="1">
      <alignment shrinkToFit="1"/>
      <protection/>
    </xf>
    <xf numFmtId="176" fontId="4" fillId="0" borderId="51" xfId="48" applyNumberFormat="1" applyFont="1" applyBorder="1" applyAlignment="1">
      <alignment/>
    </xf>
    <xf numFmtId="41" fontId="4" fillId="0" borderId="52" xfId="48" applyNumberFormat="1" applyFont="1" applyFill="1" applyBorder="1" applyAlignment="1" applyProtection="1">
      <alignment horizontal="right" vertical="center" shrinkToFit="1"/>
      <protection/>
    </xf>
    <xf numFmtId="41" fontId="4" fillId="0" borderId="53" xfId="48" applyNumberFormat="1" applyFont="1" applyFill="1" applyBorder="1" applyAlignment="1" applyProtection="1">
      <alignment horizontal="right" vertical="center" shrinkToFit="1"/>
      <protection/>
    </xf>
    <xf numFmtId="41" fontId="4" fillId="0" borderId="52" xfId="48" applyNumberFormat="1" applyFont="1" applyBorder="1" applyAlignment="1" applyProtection="1">
      <alignment shrinkToFit="1"/>
      <protection/>
    </xf>
    <xf numFmtId="176" fontId="4" fillId="0" borderId="54" xfId="48" applyNumberFormat="1" applyFont="1" applyBorder="1" applyAlignment="1">
      <alignment/>
    </xf>
    <xf numFmtId="176" fontId="4" fillId="0" borderId="55" xfId="48" applyNumberFormat="1" applyFont="1" applyBorder="1" applyAlignment="1">
      <alignment/>
    </xf>
    <xf numFmtId="176" fontId="4" fillId="0" borderId="56" xfId="48" applyNumberFormat="1" applyFont="1" applyBorder="1" applyAlignment="1">
      <alignment horizontal="center"/>
    </xf>
    <xf numFmtId="41" fontId="4" fillId="0" borderId="25" xfId="48" applyNumberFormat="1" applyFont="1" applyFill="1" applyBorder="1" applyAlignment="1" applyProtection="1">
      <alignment horizontal="right" vertical="center" shrinkToFit="1"/>
      <protection/>
    </xf>
    <xf numFmtId="4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71" xfId="0" applyNumberFormat="1" applyFont="1" applyFill="1" applyBorder="1" applyAlignment="1" applyProtection="1">
      <alignment shrinkToFit="1"/>
      <protection/>
    </xf>
    <xf numFmtId="41" fontId="4" fillId="0" borderId="71" xfId="48" applyNumberFormat="1" applyFont="1" applyFill="1" applyBorder="1" applyAlignment="1" applyProtection="1">
      <alignment shrinkToFit="1"/>
      <protection/>
    </xf>
    <xf numFmtId="41" fontId="4" fillId="0" borderId="34" xfId="48" applyNumberFormat="1" applyFont="1" applyBorder="1" applyAlignment="1" applyProtection="1">
      <alignment shrinkToFit="1"/>
      <protection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/>
    </xf>
    <xf numFmtId="41" fontId="4" fillId="0" borderId="18" xfId="48" applyNumberFormat="1" applyFont="1" applyFill="1" applyBorder="1" applyAlignment="1" applyProtection="1">
      <alignment horizontal="right" vertical="center"/>
      <protection/>
    </xf>
    <xf numFmtId="41" fontId="4" fillId="0" borderId="17" xfId="48" applyNumberFormat="1" applyFont="1" applyFill="1" applyBorder="1" applyAlignment="1" applyProtection="1">
      <alignment horizontal="right" vertical="center"/>
      <protection/>
    </xf>
    <xf numFmtId="41" fontId="4" fillId="0" borderId="14" xfId="48" applyNumberFormat="1" applyFont="1" applyFill="1" applyBorder="1" applyAlignment="1" applyProtection="1">
      <alignment horizontal="right" vertical="center"/>
      <protection/>
    </xf>
    <xf numFmtId="41" fontId="4" fillId="0" borderId="15" xfId="48" applyNumberFormat="1" applyFont="1" applyFill="1" applyBorder="1" applyAlignment="1" applyProtection="1">
      <alignment horizontal="right" vertical="center"/>
      <protection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65" xfId="48" applyNumberFormat="1" applyFont="1" applyFill="1" applyBorder="1" applyAlignment="1" applyProtection="1">
      <alignment horizontal="right" vertical="center"/>
      <protection/>
    </xf>
    <xf numFmtId="41" fontId="4" fillId="0" borderId="64" xfId="48" applyNumberFormat="1" applyFont="1" applyFill="1" applyBorder="1" applyAlignment="1" applyProtection="1">
      <alignment horizontal="right" vertical="center"/>
      <protection/>
    </xf>
    <xf numFmtId="41" fontId="4" fillId="0" borderId="52" xfId="48" applyNumberFormat="1" applyFont="1" applyFill="1" applyBorder="1" applyAlignment="1" applyProtection="1">
      <alignment horizontal="right" vertical="center"/>
      <protection/>
    </xf>
    <xf numFmtId="41" fontId="4" fillId="0" borderId="53" xfId="48" applyNumberFormat="1" applyFont="1" applyFill="1" applyBorder="1" applyAlignment="1" applyProtection="1">
      <alignment horizontal="right" vertical="center"/>
      <protection/>
    </xf>
    <xf numFmtId="41" fontId="4" fillId="0" borderId="16" xfId="48" applyNumberFormat="1" applyFont="1" applyFill="1" applyBorder="1" applyAlignment="1" applyProtection="1">
      <alignment horizontal="right" vertical="center" shrinkToFit="1"/>
      <protection/>
    </xf>
    <xf numFmtId="41" fontId="4" fillId="0" borderId="19" xfId="48" applyNumberFormat="1" applyFont="1" applyFill="1" applyBorder="1" applyAlignment="1" applyProtection="1">
      <alignment horizontal="right" vertical="center" shrinkToFit="1"/>
      <protection/>
    </xf>
    <xf numFmtId="41" fontId="4" fillId="0" borderId="20" xfId="48" applyNumberFormat="1" applyFont="1" applyFill="1" applyBorder="1" applyAlignment="1" applyProtection="1">
      <alignment horizontal="right" vertical="center" shrinkToFit="1"/>
      <protection/>
    </xf>
    <xf numFmtId="41" fontId="4" fillId="0" borderId="24" xfId="48" applyNumberFormat="1" applyFont="1" applyFill="1" applyBorder="1" applyAlignment="1" applyProtection="1">
      <alignment horizontal="right" vertical="center" shrinkToFit="1"/>
      <protection/>
    </xf>
    <xf numFmtId="41" fontId="4" fillId="0" borderId="25" xfId="48" applyNumberFormat="1" applyFont="1" applyFill="1" applyBorder="1" applyAlignment="1" applyProtection="1">
      <alignment horizontal="right" vertical="center"/>
      <protection/>
    </xf>
    <xf numFmtId="41" fontId="4" fillId="0" borderId="23" xfId="48" applyNumberFormat="1" applyFont="1" applyFill="1" applyBorder="1" applyAlignment="1" applyProtection="1">
      <alignment horizontal="right" vertical="center"/>
      <protection/>
    </xf>
    <xf numFmtId="41" fontId="4" fillId="0" borderId="72" xfId="0" applyNumberFormat="1" applyFont="1" applyFill="1" applyBorder="1" applyAlignment="1" applyProtection="1">
      <alignment/>
      <protection/>
    </xf>
    <xf numFmtId="41" fontId="4" fillId="0" borderId="64" xfId="0" applyNumberFormat="1" applyFont="1" applyFill="1" applyBorder="1" applyAlignment="1" applyProtection="1">
      <alignment/>
      <protection/>
    </xf>
    <xf numFmtId="41" fontId="4" fillId="0" borderId="65" xfId="0" applyNumberFormat="1" applyFont="1" applyFill="1" applyBorder="1" applyAlignment="1" applyProtection="1">
      <alignment/>
      <protection/>
    </xf>
    <xf numFmtId="41" fontId="4" fillId="0" borderId="54" xfId="48" applyNumberFormat="1" applyFont="1" applyBorder="1" applyAlignment="1" applyProtection="1">
      <alignment/>
      <protection/>
    </xf>
    <xf numFmtId="41" fontId="4" fillId="0" borderId="10" xfId="48" applyNumberFormat="1" applyFont="1" applyBorder="1" applyAlignment="1" applyProtection="1">
      <alignment/>
      <protection/>
    </xf>
    <xf numFmtId="41" fontId="4" fillId="0" borderId="13" xfId="48" applyNumberFormat="1" applyFont="1" applyBorder="1" applyAlignment="1" applyProtection="1">
      <alignment/>
      <protection/>
    </xf>
    <xf numFmtId="41" fontId="4" fillId="0" borderId="71" xfId="48" applyNumberFormat="1" applyFont="1" applyFill="1" applyBorder="1" applyAlignment="1" applyProtection="1">
      <alignment/>
      <protection/>
    </xf>
    <xf numFmtId="41" fontId="4" fillId="0" borderId="34" xfId="0" applyNumberFormat="1" applyFont="1" applyBorder="1" applyAlignment="1" applyProtection="1">
      <alignment/>
      <protection/>
    </xf>
    <xf numFmtId="41" fontId="4" fillId="0" borderId="34" xfId="0" applyNumberFormat="1" applyFont="1" applyBorder="1" applyAlignment="1" applyProtection="1">
      <alignment shrinkToFit="1"/>
      <protection/>
    </xf>
    <xf numFmtId="41" fontId="4" fillId="0" borderId="58" xfId="0" applyNumberFormat="1" applyFont="1" applyBorder="1" applyAlignment="1" applyProtection="1">
      <alignment/>
      <protection/>
    </xf>
    <xf numFmtId="41" fontId="4" fillId="0" borderId="73" xfId="0" applyNumberFormat="1" applyFont="1" applyBorder="1" applyAlignment="1" applyProtection="1">
      <alignment/>
      <protection/>
    </xf>
    <xf numFmtId="198" fontId="7" fillId="0" borderId="0" xfId="48" applyNumberFormat="1" applyFont="1" applyBorder="1" applyAlignment="1" applyProtection="1">
      <alignment/>
      <protection/>
    </xf>
    <xf numFmtId="41" fontId="4" fillId="0" borderId="73" xfId="0" applyNumberFormat="1" applyFont="1" applyFill="1" applyBorder="1" applyAlignment="1" applyProtection="1">
      <alignment/>
      <protection/>
    </xf>
    <xf numFmtId="41" fontId="4" fillId="0" borderId="74" xfId="0" applyNumberFormat="1" applyFont="1" applyFill="1" applyBorder="1" applyAlignment="1" applyProtection="1">
      <alignment/>
      <protection/>
    </xf>
    <xf numFmtId="41" fontId="4" fillId="0" borderId="75" xfId="0" applyNumberFormat="1" applyFont="1" applyFill="1" applyBorder="1" applyAlignment="1" applyProtection="1">
      <alignment/>
      <protection/>
    </xf>
    <xf numFmtId="41" fontId="4" fillId="0" borderId="76" xfId="0" applyNumberFormat="1" applyFont="1" applyFill="1" applyBorder="1" applyAlignment="1" applyProtection="1">
      <alignment/>
      <protection/>
    </xf>
    <xf numFmtId="41" fontId="4" fillId="0" borderId="77" xfId="0" applyNumberFormat="1" applyFont="1" applyFill="1" applyBorder="1" applyAlignment="1" applyProtection="1">
      <alignment/>
      <protection/>
    </xf>
    <xf numFmtId="41" fontId="4" fillId="0" borderId="78" xfId="0" applyNumberFormat="1" applyFont="1" applyFill="1" applyBorder="1" applyAlignment="1" applyProtection="1">
      <alignment/>
      <protection/>
    </xf>
    <xf numFmtId="41" fontId="4" fillId="0" borderId="79" xfId="48" applyNumberFormat="1" applyFont="1" applyBorder="1" applyAlignment="1" applyProtection="1">
      <alignment/>
      <protection/>
    </xf>
    <xf numFmtId="41" fontId="4" fillId="0" borderId="71" xfId="48" applyNumberFormat="1" applyFont="1" applyBorder="1" applyAlignment="1" applyProtection="1">
      <alignment/>
      <protection/>
    </xf>
    <xf numFmtId="41" fontId="4" fillId="0" borderId="58" xfId="48" applyNumberFormat="1" applyFont="1" applyBorder="1" applyAlignment="1" applyProtection="1">
      <alignment/>
      <protection/>
    </xf>
    <xf numFmtId="41" fontId="4" fillId="0" borderId="58" xfId="48" applyNumberFormat="1" applyFont="1" applyBorder="1" applyAlignment="1" applyProtection="1">
      <alignment shrinkToFit="1"/>
      <protection/>
    </xf>
    <xf numFmtId="41" fontId="4" fillId="0" borderId="40" xfId="48" applyNumberFormat="1" applyFont="1" applyBorder="1" applyAlignment="1" applyProtection="1">
      <alignment/>
      <protection/>
    </xf>
    <xf numFmtId="41" fontId="4" fillId="0" borderId="80" xfId="48" applyNumberFormat="1" applyFont="1" applyFill="1" applyBorder="1" applyAlignment="1" applyProtection="1">
      <alignment/>
      <protection/>
    </xf>
    <xf numFmtId="41" fontId="4" fillId="0" borderId="42" xfId="48" applyNumberFormat="1" applyFont="1" applyFill="1" applyBorder="1" applyAlignment="1" applyProtection="1">
      <alignment/>
      <protection/>
    </xf>
    <xf numFmtId="41" fontId="4" fillId="0" borderId="81" xfId="0" applyNumberFormat="1" applyFont="1" applyFill="1" applyBorder="1" applyAlignment="1" applyProtection="1">
      <alignment shrinkToFit="1"/>
      <protection/>
    </xf>
    <xf numFmtId="41" fontId="4" fillId="0" borderId="82" xfId="0" applyNumberFormat="1" applyFont="1" applyFill="1" applyBorder="1" applyAlignment="1" applyProtection="1">
      <alignment/>
      <protection/>
    </xf>
    <xf numFmtId="41" fontId="4" fillId="0" borderId="32" xfId="48" applyNumberFormat="1" applyFont="1" applyFill="1" applyBorder="1" applyAlignment="1" applyProtection="1">
      <alignment horizontal="right" vertical="center" shrinkToFit="1"/>
      <protection/>
    </xf>
    <xf numFmtId="41" fontId="4" fillId="0" borderId="80" xfId="48" applyNumberFormat="1" applyFont="1" applyFill="1" applyBorder="1" applyAlignment="1" applyProtection="1">
      <alignment horizontal="right" vertical="center" shrinkToFit="1"/>
      <protection/>
    </xf>
    <xf numFmtId="41" fontId="4" fillId="0" borderId="29" xfId="48" applyNumberFormat="1" applyFont="1" applyFill="1" applyBorder="1" applyAlignment="1" applyProtection="1">
      <alignment horizontal="right" vertical="center" shrinkToFit="1"/>
      <protection/>
    </xf>
    <xf numFmtId="41" fontId="4" fillId="0" borderId="30" xfId="48" applyNumberFormat="1" applyFont="1" applyFill="1" applyBorder="1" applyAlignment="1" applyProtection="1">
      <alignment horizontal="right" vertical="center" shrinkToFit="1"/>
      <protection/>
    </xf>
    <xf numFmtId="41" fontId="4" fillId="0" borderId="42" xfId="48" applyNumberFormat="1" applyFont="1" applyFill="1" applyBorder="1" applyAlignment="1" applyProtection="1">
      <alignment horizontal="right" vertical="center" shrinkToFit="1"/>
      <protection/>
    </xf>
    <xf numFmtId="41" fontId="4" fillId="0" borderId="73" xfId="48" applyNumberFormat="1" applyFont="1" applyFill="1" applyBorder="1" applyAlignment="1" applyProtection="1">
      <alignment/>
      <protection/>
    </xf>
    <xf numFmtId="41" fontId="4" fillId="0" borderId="80" xfId="48" applyNumberFormat="1" applyFont="1" applyFill="1" applyBorder="1" applyAlignment="1" applyProtection="1">
      <alignment horizontal="right" vertical="center"/>
      <protection/>
    </xf>
    <xf numFmtId="41" fontId="4" fillId="0" borderId="29" xfId="48" applyNumberFormat="1" applyFont="1" applyFill="1" applyBorder="1" applyAlignment="1" applyProtection="1">
      <alignment horizontal="right" vertical="center"/>
      <protection/>
    </xf>
    <xf numFmtId="41" fontId="4" fillId="0" borderId="30" xfId="48" applyNumberFormat="1" applyFont="1" applyFill="1" applyBorder="1" applyAlignment="1" applyProtection="1">
      <alignment horizontal="right" vertical="center"/>
      <protection/>
    </xf>
    <xf numFmtId="41" fontId="4" fillId="0" borderId="42" xfId="48" applyNumberFormat="1" applyFont="1" applyFill="1" applyBorder="1" applyAlignment="1" applyProtection="1">
      <alignment horizontal="right" vertical="center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1" xfId="0" applyNumberFormat="1" applyFont="1" applyFill="1" applyBorder="1" applyAlignment="1" applyProtection="1">
      <alignment/>
      <protection/>
    </xf>
    <xf numFmtId="41" fontId="4" fillId="0" borderId="42" xfId="0" applyNumberFormat="1" applyFont="1" applyFill="1" applyBorder="1" applyAlignment="1" applyProtection="1">
      <alignment/>
      <protection/>
    </xf>
    <xf numFmtId="41" fontId="4" fillId="0" borderId="28" xfId="48" applyNumberFormat="1" applyFont="1" applyFill="1" applyBorder="1" applyAlignment="1" applyProtection="1">
      <alignment horizontal="right" vertical="center"/>
      <protection/>
    </xf>
    <xf numFmtId="41" fontId="4" fillId="0" borderId="32" xfId="48" applyNumberFormat="1" applyFont="1" applyFill="1" applyBorder="1" applyAlignment="1" applyProtection="1">
      <alignment horizontal="right" vertical="center"/>
      <protection/>
    </xf>
    <xf numFmtId="41" fontId="4" fillId="0" borderId="31" xfId="48" applyNumberFormat="1" applyFont="1" applyFill="1" applyBorder="1" applyAlignment="1" applyProtection="1">
      <alignment horizontal="right" vertical="center"/>
      <protection/>
    </xf>
    <xf numFmtId="189" fontId="4" fillId="0" borderId="11" xfId="48" applyNumberFormat="1" applyFont="1" applyFill="1" applyBorder="1" applyAlignment="1" applyProtection="1">
      <alignment/>
      <protection/>
    </xf>
    <xf numFmtId="189" fontId="4" fillId="0" borderId="14" xfId="48" applyNumberFormat="1" applyFont="1" applyFill="1" applyBorder="1" applyAlignment="1" applyProtection="1">
      <alignment/>
      <protection/>
    </xf>
    <xf numFmtId="189" fontId="4" fillId="0" borderId="29" xfId="48" applyNumberFormat="1" applyFont="1" applyFill="1" applyBorder="1" applyAlignment="1" applyProtection="1">
      <alignment/>
      <protection/>
    </xf>
    <xf numFmtId="189" fontId="4" fillId="0" borderId="34" xfId="48" applyNumberFormat="1" applyFont="1" applyFill="1" applyBorder="1" applyAlignment="1" applyProtection="1">
      <alignment/>
      <protection/>
    </xf>
    <xf numFmtId="189" fontId="4" fillId="0" borderId="83" xfId="48" applyNumberFormat="1" applyFont="1" applyFill="1" applyBorder="1" applyAlignment="1" applyProtection="1">
      <alignment/>
      <protection/>
    </xf>
    <xf numFmtId="41" fontId="4" fillId="0" borderId="40" xfId="48" applyNumberFormat="1" applyFont="1" applyBorder="1" applyAlignment="1" applyProtection="1">
      <alignment horizontal="right"/>
      <protection/>
    </xf>
    <xf numFmtId="41" fontId="4" fillId="0" borderId="42" xfId="48" applyNumberFormat="1" applyFont="1" applyBorder="1" applyAlignment="1" applyProtection="1">
      <alignment/>
      <protection/>
    </xf>
    <xf numFmtId="41" fontId="4" fillId="0" borderId="30" xfId="48" applyNumberFormat="1" applyFont="1" applyBorder="1" applyAlignment="1" applyProtection="1">
      <alignment/>
      <protection/>
    </xf>
    <xf numFmtId="41" fontId="4" fillId="0" borderId="29" xfId="48" applyNumberFormat="1" applyFont="1" applyBorder="1" applyAlignment="1" applyProtection="1">
      <alignment/>
      <protection/>
    </xf>
    <xf numFmtId="189" fontId="4" fillId="0" borderId="10" xfId="48" applyNumberFormat="1" applyFont="1" applyFill="1" applyBorder="1" applyAlignment="1" applyProtection="1">
      <alignment/>
      <protection/>
    </xf>
    <xf numFmtId="189" fontId="4" fillId="0" borderId="30" xfId="48" applyNumberFormat="1" applyFont="1" applyFill="1" applyBorder="1" applyAlignment="1" applyProtection="1">
      <alignment/>
      <protection/>
    </xf>
    <xf numFmtId="41" fontId="8" fillId="0" borderId="16" xfId="0" applyNumberFormat="1" applyFont="1" applyBorder="1" applyAlignment="1" applyProtection="1">
      <alignment/>
      <protection/>
    </xf>
    <xf numFmtId="41" fontId="8" fillId="0" borderId="12" xfId="0" applyNumberFormat="1" applyFont="1" applyBorder="1" applyAlignment="1" applyProtection="1">
      <alignment/>
      <protection/>
    </xf>
    <xf numFmtId="41" fontId="8" fillId="0" borderId="19" xfId="0" applyNumberFormat="1" applyFont="1" applyBorder="1" applyAlignment="1" applyProtection="1">
      <alignment/>
      <protection/>
    </xf>
    <xf numFmtId="41" fontId="8" fillId="0" borderId="20" xfId="0" applyNumberFormat="1" applyFont="1" applyBorder="1" applyAlignment="1" applyProtection="1">
      <alignment/>
      <protection/>
    </xf>
    <xf numFmtId="41" fontId="8" fillId="0" borderId="24" xfId="0" applyNumberFormat="1" applyFont="1" applyBorder="1" applyAlignment="1" applyProtection="1">
      <alignment/>
      <protection/>
    </xf>
    <xf numFmtId="41" fontId="8" fillId="0" borderId="23" xfId="0" applyNumberFormat="1" applyFont="1" applyBorder="1" applyAlignment="1" applyProtection="1">
      <alignment/>
      <protection/>
    </xf>
    <xf numFmtId="41" fontId="8" fillId="0" borderId="32" xfId="0" applyNumberFormat="1" applyFont="1" applyBorder="1" applyAlignment="1" applyProtection="1">
      <alignment/>
      <protection/>
    </xf>
    <xf numFmtId="41" fontId="8" fillId="0" borderId="30" xfId="0" applyNumberFormat="1" applyFont="1" applyBorder="1" applyAlignment="1" applyProtection="1">
      <alignment/>
      <protection/>
    </xf>
    <xf numFmtId="41" fontId="8" fillId="0" borderId="31" xfId="0" applyNumberFormat="1" applyFont="1" applyBorder="1" applyAlignment="1" applyProtection="1">
      <alignment/>
      <protection/>
    </xf>
    <xf numFmtId="41" fontId="8" fillId="0" borderId="42" xfId="0" applyNumberFormat="1" applyFont="1" applyBorder="1" applyAlignment="1" applyProtection="1">
      <alignment/>
      <protection/>
    </xf>
    <xf numFmtId="41" fontId="8" fillId="0" borderId="12" xfId="0" applyNumberFormat="1" applyFont="1" applyBorder="1" applyAlignment="1" applyProtection="1">
      <alignment shrinkToFit="1"/>
      <protection/>
    </xf>
    <xf numFmtId="41" fontId="8" fillId="0" borderId="11" xfId="0" applyNumberFormat="1" applyFont="1" applyBorder="1" applyAlignment="1" applyProtection="1">
      <alignment shrinkToFit="1"/>
      <protection/>
    </xf>
    <xf numFmtId="41" fontId="8" fillId="0" borderId="20" xfId="0" applyNumberFormat="1" applyFont="1" applyBorder="1" applyAlignment="1" applyProtection="1">
      <alignment shrinkToFit="1"/>
      <protection/>
    </xf>
    <xf numFmtId="41" fontId="8" fillId="0" borderId="21" xfId="0" applyNumberFormat="1" applyFont="1" applyBorder="1" applyAlignment="1" applyProtection="1">
      <alignment shrinkToFit="1"/>
      <protection/>
    </xf>
    <xf numFmtId="41" fontId="8" fillId="0" borderId="24" xfId="0" applyNumberFormat="1" applyFont="1" applyBorder="1" applyAlignment="1" applyProtection="1">
      <alignment shrinkToFit="1"/>
      <protection/>
    </xf>
    <xf numFmtId="41" fontId="8" fillId="0" borderId="23" xfId="0" applyNumberFormat="1" applyFont="1" applyBorder="1" applyAlignment="1" applyProtection="1">
      <alignment shrinkToFit="1"/>
      <protection/>
    </xf>
    <xf numFmtId="41" fontId="8" fillId="0" borderId="65" xfId="0" applyNumberFormat="1" applyFont="1" applyBorder="1" applyAlignment="1" applyProtection="1">
      <alignment shrinkToFit="1"/>
      <protection/>
    </xf>
    <xf numFmtId="41" fontId="8" fillId="0" borderId="16" xfId="0" applyNumberFormat="1" applyFont="1" applyBorder="1" applyAlignment="1" applyProtection="1">
      <alignment shrinkToFit="1"/>
      <protection/>
    </xf>
    <xf numFmtId="41" fontId="8" fillId="0" borderId="19" xfId="0" applyNumberFormat="1" applyFont="1" applyBorder="1" applyAlignment="1" applyProtection="1">
      <alignment shrinkToFit="1"/>
      <protection/>
    </xf>
    <xf numFmtId="176" fontId="4" fillId="0" borderId="64" xfId="48" applyNumberFormat="1" applyFont="1" applyBorder="1" applyAlignment="1" applyProtection="1">
      <alignment horizontal="center" vertical="center"/>
      <protection/>
    </xf>
    <xf numFmtId="176" fontId="4" fillId="0" borderId="15" xfId="48" applyNumberFormat="1" applyFont="1" applyBorder="1" applyAlignment="1" applyProtection="1">
      <alignment horizontal="center" vertical="center"/>
      <protection/>
    </xf>
    <xf numFmtId="176" fontId="4" fillId="0" borderId="84" xfId="48" applyNumberFormat="1" applyFont="1" applyBorder="1" applyAlignment="1" applyProtection="1">
      <alignment horizontal="center" vertical="center"/>
      <protection/>
    </xf>
    <xf numFmtId="176" fontId="4" fillId="0" borderId="72" xfId="48" applyNumberFormat="1" applyFont="1" applyBorder="1" applyAlignment="1" applyProtection="1">
      <alignment horizontal="center" vertical="center"/>
      <protection/>
    </xf>
    <xf numFmtId="176" fontId="4" fillId="0" borderId="44" xfId="48" applyNumberFormat="1" applyFont="1" applyBorder="1" applyAlignment="1" applyProtection="1">
      <alignment horizontal="center" vertical="center"/>
      <protection/>
    </xf>
    <xf numFmtId="176" fontId="4" fillId="0" borderId="27" xfId="48" applyNumberFormat="1" applyFont="1" applyBorder="1" applyAlignment="1" applyProtection="1">
      <alignment horizontal="center" vertical="center"/>
      <protection/>
    </xf>
    <xf numFmtId="176" fontId="4" fillId="0" borderId="54" xfId="48" applyNumberFormat="1" applyFont="1" applyBorder="1" applyAlignment="1" applyProtection="1">
      <alignment horizontal="center" vertical="center"/>
      <protection/>
    </xf>
    <xf numFmtId="176" fontId="4" fillId="0" borderId="62" xfId="48" applyNumberFormat="1" applyFont="1" applyBorder="1" applyAlignment="1" applyProtection="1">
      <alignment horizontal="center" vertical="center"/>
      <protection/>
    </xf>
    <xf numFmtId="176" fontId="4" fillId="0" borderId="55" xfId="48" applyNumberFormat="1" applyFont="1" applyBorder="1" applyAlignment="1" applyProtection="1">
      <alignment horizontal="center" vertical="center"/>
      <protection/>
    </xf>
    <xf numFmtId="176" fontId="4" fillId="0" borderId="45" xfId="48" applyNumberFormat="1" applyFont="1" applyBorder="1" applyAlignment="1" applyProtection="1">
      <alignment horizontal="center" vertical="center"/>
      <protection/>
    </xf>
    <xf numFmtId="176" fontId="4" fillId="0" borderId="36" xfId="48" applyNumberFormat="1" applyFont="1" applyBorder="1" applyAlignment="1" applyProtection="1">
      <alignment horizontal="center"/>
      <protection/>
    </xf>
    <xf numFmtId="176" fontId="4" fillId="0" borderId="24" xfId="48" applyNumberFormat="1" applyFont="1" applyBorder="1" applyAlignment="1" applyProtection="1">
      <alignment horizontal="center"/>
      <protection/>
    </xf>
    <xf numFmtId="176" fontId="4" fillId="0" borderId="85" xfId="48" applyNumberFormat="1" applyFont="1" applyBorder="1" applyAlignment="1" applyProtection="1">
      <alignment horizontal="center"/>
      <protection/>
    </xf>
    <xf numFmtId="176" fontId="4" fillId="0" borderId="43" xfId="48" applyNumberFormat="1" applyFont="1" applyBorder="1" applyAlignment="1" applyProtection="1">
      <alignment horizontal="center"/>
      <protection/>
    </xf>
    <xf numFmtId="176" fontId="6" fillId="0" borderId="36" xfId="48" applyNumberFormat="1" applyFont="1" applyBorder="1" applyAlignment="1" applyProtection="1">
      <alignment horizontal="center"/>
      <protection/>
    </xf>
    <xf numFmtId="176" fontId="6" fillId="0" borderId="24" xfId="48" applyNumberFormat="1" applyFont="1" applyBorder="1" applyAlignment="1" applyProtection="1">
      <alignment horizontal="center"/>
      <protection/>
    </xf>
    <xf numFmtId="41" fontId="4" fillId="0" borderId="38" xfId="48" applyNumberFormat="1" applyFont="1" applyBorder="1" applyAlignment="1" applyProtection="1">
      <alignment horizontal="center"/>
      <protection/>
    </xf>
    <xf numFmtId="41" fontId="4" fillId="0" borderId="86" xfId="48" applyNumberFormat="1" applyFont="1" applyBorder="1" applyAlignment="1" applyProtection="1">
      <alignment horizontal="center"/>
      <protection/>
    </xf>
    <xf numFmtId="41" fontId="4" fillId="0" borderId="37" xfId="48" applyNumberFormat="1" applyFont="1" applyBorder="1" applyAlignment="1" applyProtection="1">
      <alignment horizontal="center"/>
      <protection/>
    </xf>
    <xf numFmtId="41" fontId="5" fillId="0" borderId="0" xfId="48" applyNumberFormat="1" applyFont="1" applyAlignment="1" applyProtection="1">
      <alignment horizontal="center"/>
      <protection/>
    </xf>
    <xf numFmtId="41" fontId="4" fillId="0" borderId="38" xfId="48" applyNumberFormat="1" applyFont="1" applyFill="1" applyBorder="1" applyAlignment="1" applyProtection="1">
      <alignment horizontal="center"/>
      <protection/>
    </xf>
    <xf numFmtId="41" fontId="4" fillId="0" borderId="86" xfId="48" applyNumberFormat="1" applyFont="1" applyFill="1" applyBorder="1" applyAlignment="1" applyProtection="1">
      <alignment horizontal="center"/>
      <protection/>
    </xf>
    <xf numFmtId="41" fontId="4" fillId="0" borderId="87" xfId="48" applyNumberFormat="1" applyFont="1" applyFill="1" applyBorder="1" applyAlignment="1" applyProtection="1">
      <alignment horizontal="center"/>
      <protection/>
    </xf>
    <xf numFmtId="176" fontId="6" fillId="0" borderId="88" xfId="48" applyNumberFormat="1" applyFont="1" applyBorder="1" applyAlignment="1" applyProtection="1">
      <alignment horizontal="center"/>
      <protection/>
    </xf>
    <xf numFmtId="176" fontId="6" fillId="0" borderId="57" xfId="48" applyNumberFormat="1" applyFont="1" applyBorder="1" applyAlignment="1" applyProtection="1">
      <alignment horizontal="center"/>
      <protection/>
    </xf>
    <xf numFmtId="176" fontId="6" fillId="0" borderId="82" xfId="48" applyNumberFormat="1" applyFont="1" applyBorder="1" applyAlignment="1" applyProtection="1">
      <alignment horizontal="center"/>
      <protection/>
    </xf>
    <xf numFmtId="176" fontId="6" fillId="0" borderId="59" xfId="48" applyNumberFormat="1" applyFont="1" applyBorder="1" applyAlignment="1" applyProtection="1">
      <alignment horizontal="center"/>
      <protection/>
    </xf>
    <xf numFmtId="176" fontId="6" fillId="0" borderId="89" xfId="48" applyNumberFormat="1" applyFont="1" applyBorder="1" applyAlignment="1" applyProtection="1">
      <alignment horizontal="center"/>
      <protection/>
    </xf>
    <xf numFmtId="176" fontId="6" fillId="0" borderId="51" xfId="48" applyNumberFormat="1" applyFont="1" applyBorder="1" applyAlignment="1" applyProtection="1">
      <alignment horizontal="center" vertical="center"/>
      <protection/>
    </xf>
    <xf numFmtId="176" fontId="6" fillId="0" borderId="62" xfId="48" applyNumberFormat="1" applyFont="1" applyBorder="1" applyAlignment="1" applyProtection="1">
      <alignment horizontal="center" vertical="center"/>
      <protection/>
    </xf>
    <xf numFmtId="176" fontId="6" fillId="0" borderId="13" xfId="48" applyNumberFormat="1" applyFont="1" applyBorder="1" applyAlignment="1" applyProtection="1">
      <alignment horizontal="center" vertical="center"/>
      <protection/>
    </xf>
    <xf numFmtId="176" fontId="6" fillId="0" borderId="45" xfId="48" applyNumberFormat="1" applyFont="1" applyBorder="1" applyAlignment="1" applyProtection="1">
      <alignment horizontal="center" vertical="center"/>
      <protection/>
    </xf>
    <xf numFmtId="176" fontId="6" fillId="0" borderId="84" xfId="48" applyNumberFormat="1" applyFont="1" applyBorder="1" applyAlignment="1" applyProtection="1">
      <alignment horizontal="center" vertical="center"/>
      <protection/>
    </xf>
    <xf numFmtId="176" fontId="6" fillId="0" borderId="72" xfId="48" applyNumberFormat="1" applyFont="1" applyBorder="1" applyAlignment="1" applyProtection="1">
      <alignment horizontal="center" vertical="center"/>
      <protection/>
    </xf>
    <xf numFmtId="176" fontId="6" fillId="0" borderId="44" xfId="48" applyNumberFormat="1" applyFont="1" applyBorder="1" applyAlignment="1" applyProtection="1">
      <alignment horizontal="center" vertical="center"/>
      <protection/>
    </xf>
    <xf numFmtId="176" fontId="6" fillId="0" borderId="27" xfId="48" applyNumberFormat="1" applyFont="1" applyBorder="1" applyAlignment="1" applyProtection="1">
      <alignment horizontal="center" vertical="center"/>
      <protection/>
    </xf>
    <xf numFmtId="176" fontId="4" fillId="0" borderId="90" xfId="48" applyNumberFormat="1" applyFont="1" applyBorder="1" applyAlignment="1" applyProtection="1">
      <alignment horizontal="center"/>
      <protection/>
    </xf>
    <xf numFmtId="176" fontId="4" fillId="0" borderId="91" xfId="48" applyNumberFormat="1" applyFont="1" applyBorder="1" applyAlignment="1" applyProtection="1">
      <alignment horizontal="center"/>
      <protection/>
    </xf>
    <xf numFmtId="176" fontId="4" fillId="0" borderId="81" xfId="48" applyNumberFormat="1" applyFont="1" applyBorder="1" applyAlignment="1" applyProtection="1">
      <alignment horizontal="center"/>
      <protection/>
    </xf>
    <xf numFmtId="176" fontId="4" fillId="0" borderId="92" xfId="48" applyNumberFormat="1" applyFont="1" applyBorder="1" applyAlignment="1" applyProtection="1">
      <alignment horizontal="center"/>
      <protection/>
    </xf>
    <xf numFmtId="176" fontId="4" fillId="0" borderId="93" xfId="48" applyNumberFormat="1" applyFont="1" applyBorder="1" applyAlignment="1" applyProtection="1">
      <alignment horizontal="center"/>
      <protection/>
    </xf>
    <xf numFmtId="41" fontId="4" fillId="0" borderId="87" xfId="48" applyNumberFormat="1" applyFont="1" applyBorder="1" applyAlignment="1" applyProtection="1">
      <alignment horizontal="center"/>
      <protection/>
    </xf>
    <xf numFmtId="176" fontId="6" fillId="0" borderId="94" xfId="48" applyNumberFormat="1" applyFont="1" applyBorder="1" applyAlignment="1" applyProtection="1">
      <alignment horizontal="center"/>
      <protection/>
    </xf>
    <xf numFmtId="176" fontId="6" fillId="0" borderId="95" xfId="48" applyNumberFormat="1" applyFont="1" applyBorder="1" applyAlignment="1" applyProtection="1">
      <alignment horizontal="center"/>
      <protection/>
    </xf>
    <xf numFmtId="176" fontId="6" fillId="0" borderId="96" xfId="48" applyNumberFormat="1" applyFont="1" applyBorder="1" applyAlignment="1" applyProtection="1">
      <alignment horizontal="center"/>
      <protection/>
    </xf>
    <xf numFmtId="176" fontId="6" fillId="0" borderId="97" xfId="48" applyNumberFormat="1" applyFont="1" applyBorder="1" applyAlignment="1" applyProtection="1">
      <alignment horizontal="center"/>
      <protection/>
    </xf>
    <xf numFmtId="176" fontId="6" fillId="0" borderId="98" xfId="48" applyNumberFormat="1" applyFont="1" applyBorder="1" applyAlignment="1" applyProtection="1">
      <alignment horizontal="center"/>
      <protection/>
    </xf>
    <xf numFmtId="176" fontId="4" fillId="0" borderId="84" xfId="48" applyNumberFormat="1" applyFont="1" applyBorder="1" applyAlignment="1" applyProtection="1">
      <alignment horizontal="center"/>
      <protection/>
    </xf>
    <xf numFmtId="176" fontId="4" fillId="0" borderId="51" xfId="48" applyNumberFormat="1" applyFont="1" applyBorder="1" applyAlignment="1" applyProtection="1">
      <alignment horizontal="center"/>
      <protection/>
    </xf>
    <xf numFmtId="176" fontId="4" fillId="0" borderId="72" xfId="48" applyNumberFormat="1" applyFont="1" applyBorder="1" applyAlignment="1" applyProtection="1">
      <alignment horizontal="center"/>
      <protection/>
    </xf>
    <xf numFmtId="176" fontId="4" fillId="0" borderId="65" xfId="48" applyNumberFormat="1" applyFont="1" applyBorder="1" applyAlignment="1" applyProtection="1">
      <alignment horizontal="center"/>
      <protection/>
    </xf>
    <xf numFmtId="176" fontId="4" fillId="0" borderId="62" xfId="48" applyNumberFormat="1" applyFont="1" applyBorder="1" applyAlignment="1" applyProtection="1">
      <alignment horizontal="center"/>
      <protection/>
    </xf>
    <xf numFmtId="41" fontId="5" fillId="0" borderId="0" xfId="48" applyNumberFormat="1" applyFont="1" applyFill="1" applyAlignment="1" applyProtection="1">
      <alignment horizontal="center"/>
      <protection/>
    </xf>
    <xf numFmtId="176" fontId="4" fillId="0" borderId="64" xfId="48" applyNumberFormat="1" applyFont="1" applyFill="1" applyBorder="1" applyAlignment="1" applyProtection="1">
      <alignment horizontal="center" vertical="center"/>
      <protection/>
    </xf>
    <xf numFmtId="176" fontId="4" fillId="0" borderId="15" xfId="48" applyNumberFormat="1" applyFont="1" applyFill="1" applyBorder="1" applyAlignment="1" applyProtection="1">
      <alignment horizontal="center" vertical="center"/>
      <protection/>
    </xf>
    <xf numFmtId="41" fontId="4" fillId="0" borderId="37" xfId="48" applyNumberFormat="1" applyFont="1" applyFill="1" applyBorder="1" applyAlignment="1" applyProtection="1">
      <alignment horizontal="center"/>
      <protection/>
    </xf>
    <xf numFmtId="176" fontId="4" fillId="0" borderId="84" xfId="48" applyNumberFormat="1" applyFont="1" applyFill="1" applyBorder="1" applyAlignment="1" applyProtection="1">
      <alignment horizontal="center" vertical="center"/>
      <protection/>
    </xf>
    <xf numFmtId="176" fontId="4" fillId="0" borderId="72" xfId="48" applyNumberFormat="1" applyFont="1" applyFill="1" applyBorder="1" applyAlignment="1" applyProtection="1">
      <alignment horizontal="center" vertical="center"/>
      <protection/>
    </xf>
    <xf numFmtId="176" fontId="4" fillId="0" borderId="44" xfId="48" applyNumberFormat="1" applyFont="1" applyFill="1" applyBorder="1" applyAlignment="1" applyProtection="1">
      <alignment horizontal="center" vertical="center"/>
      <protection/>
    </xf>
    <xf numFmtId="176" fontId="4" fillId="0" borderId="27" xfId="48" applyNumberFormat="1" applyFont="1" applyFill="1" applyBorder="1" applyAlignment="1" applyProtection="1">
      <alignment horizontal="center" vertical="center"/>
      <protection/>
    </xf>
    <xf numFmtId="176" fontId="4" fillId="0" borderId="54" xfId="48" applyNumberFormat="1" applyFont="1" applyFill="1" applyBorder="1" applyAlignment="1" applyProtection="1">
      <alignment horizontal="center" vertical="center"/>
      <protection/>
    </xf>
    <xf numFmtId="176" fontId="4" fillId="0" borderId="62" xfId="48" applyNumberFormat="1" applyFont="1" applyFill="1" applyBorder="1" applyAlignment="1" applyProtection="1">
      <alignment horizontal="center" vertical="center"/>
      <protection/>
    </xf>
    <xf numFmtId="176" fontId="4" fillId="0" borderId="55" xfId="48" applyNumberFormat="1" applyFont="1" applyFill="1" applyBorder="1" applyAlignment="1" applyProtection="1">
      <alignment horizontal="center" vertical="center"/>
      <protection/>
    </xf>
    <xf numFmtId="176" fontId="4" fillId="0" borderId="45" xfId="48" applyNumberFormat="1" applyFont="1" applyFill="1" applyBorder="1" applyAlignment="1" applyProtection="1">
      <alignment horizontal="center" vertical="center"/>
      <protection/>
    </xf>
    <xf numFmtId="176" fontId="4" fillId="0" borderId="36" xfId="48" applyNumberFormat="1" applyFont="1" applyFill="1" applyBorder="1" applyAlignment="1" applyProtection="1">
      <alignment horizontal="center"/>
      <protection/>
    </xf>
    <xf numFmtId="176" fontId="4" fillId="0" borderId="24" xfId="48" applyNumberFormat="1" applyFont="1" applyFill="1" applyBorder="1" applyAlignment="1" applyProtection="1">
      <alignment horizontal="center"/>
      <protection/>
    </xf>
    <xf numFmtId="176" fontId="4" fillId="0" borderId="85" xfId="48" applyNumberFormat="1" applyFont="1" applyFill="1" applyBorder="1" applyAlignment="1" applyProtection="1">
      <alignment horizontal="center"/>
      <protection/>
    </xf>
    <xf numFmtId="176" fontId="4" fillId="0" borderId="43" xfId="48" applyNumberFormat="1" applyFont="1" applyFill="1" applyBorder="1" applyAlignment="1" applyProtection="1">
      <alignment horizontal="center"/>
      <protection/>
    </xf>
    <xf numFmtId="176" fontId="6" fillId="0" borderId="36" xfId="48" applyNumberFormat="1" applyFont="1" applyFill="1" applyBorder="1" applyAlignment="1" applyProtection="1">
      <alignment horizontal="center"/>
      <protection/>
    </xf>
    <xf numFmtId="176" fontId="6" fillId="0" borderId="24" xfId="48" applyNumberFormat="1" applyFont="1" applyFill="1" applyBorder="1" applyAlignment="1" applyProtection="1">
      <alignment horizontal="center"/>
      <protection/>
    </xf>
    <xf numFmtId="176" fontId="6" fillId="0" borderId="88" xfId="48" applyNumberFormat="1" applyFont="1" applyFill="1" applyBorder="1" applyAlignment="1" applyProtection="1">
      <alignment horizontal="center"/>
      <protection/>
    </xf>
    <xf numFmtId="176" fontId="6" fillId="0" borderId="57" xfId="48" applyNumberFormat="1" applyFont="1" applyFill="1" applyBorder="1" applyAlignment="1" applyProtection="1">
      <alignment horizontal="center"/>
      <protection/>
    </xf>
    <xf numFmtId="176" fontId="6" fillId="0" borderId="82" xfId="48" applyNumberFormat="1" applyFont="1" applyFill="1" applyBorder="1" applyAlignment="1" applyProtection="1">
      <alignment horizontal="center"/>
      <protection/>
    </xf>
    <xf numFmtId="176" fontId="6" fillId="0" borderId="89" xfId="48" applyNumberFormat="1" applyFont="1" applyFill="1" applyBorder="1" applyAlignment="1" applyProtection="1">
      <alignment horizontal="center"/>
      <protection/>
    </xf>
    <xf numFmtId="176" fontId="6" fillId="0" borderId="84" xfId="48" applyNumberFormat="1" applyFont="1" applyFill="1" applyBorder="1" applyAlignment="1" applyProtection="1">
      <alignment horizontal="center" vertical="center"/>
      <protection/>
    </xf>
    <xf numFmtId="176" fontId="6" fillId="0" borderId="72" xfId="48" applyNumberFormat="1" applyFont="1" applyFill="1" applyBorder="1" applyAlignment="1" applyProtection="1">
      <alignment horizontal="center" vertical="center"/>
      <protection/>
    </xf>
    <xf numFmtId="176" fontId="6" fillId="0" borderId="44" xfId="48" applyNumberFormat="1" applyFont="1" applyFill="1" applyBorder="1" applyAlignment="1" applyProtection="1">
      <alignment horizontal="center" vertical="center"/>
      <protection/>
    </xf>
    <xf numFmtId="176" fontId="6" fillId="0" borderId="27" xfId="48" applyNumberFormat="1" applyFont="1" applyFill="1" applyBorder="1" applyAlignment="1" applyProtection="1">
      <alignment horizontal="center" vertical="center"/>
      <protection/>
    </xf>
    <xf numFmtId="176" fontId="6" fillId="0" borderId="51" xfId="48" applyNumberFormat="1" applyFont="1" applyFill="1" applyBorder="1" applyAlignment="1" applyProtection="1">
      <alignment horizontal="center" vertical="center"/>
      <protection/>
    </xf>
    <xf numFmtId="176" fontId="6" fillId="0" borderId="13" xfId="48" applyNumberFormat="1" applyFont="1" applyFill="1" applyBorder="1" applyAlignment="1" applyProtection="1">
      <alignment horizontal="center" vertical="center"/>
      <protection/>
    </xf>
    <xf numFmtId="176" fontId="4" fillId="0" borderId="90" xfId="48" applyNumberFormat="1" applyFont="1" applyFill="1" applyBorder="1" applyAlignment="1" applyProtection="1">
      <alignment horizontal="center"/>
      <protection/>
    </xf>
    <xf numFmtId="176" fontId="4" fillId="0" borderId="91" xfId="48" applyNumberFormat="1" applyFont="1" applyFill="1" applyBorder="1" applyAlignment="1" applyProtection="1">
      <alignment horizontal="center"/>
      <protection/>
    </xf>
    <xf numFmtId="176" fontId="4" fillId="0" borderId="81" xfId="48" applyNumberFormat="1" applyFont="1" applyFill="1" applyBorder="1" applyAlignment="1" applyProtection="1">
      <alignment horizontal="center"/>
      <protection/>
    </xf>
    <xf numFmtId="176" fontId="4" fillId="0" borderId="93" xfId="48" applyNumberFormat="1" applyFont="1" applyFill="1" applyBorder="1" applyAlignment="1" applyProtection="1">
      <alignment horizontal="center"/>
      <protection/>
    </xf>
    <xf numFmtId="41" fontId="5" fillId="0" borderId="0" xfId="48" applyNumberFormat="1" applyFont="1" applyAlignment="1">
      <alignment horizontal="center"/>
    </xf>
    <xf numFmtId="41" fontId="4" fillId="0" borderId="38" xfId="48" applyNumberFormat="1" applyFont="1" applyBorder="1" applyAlignment="1">
      <alignment horizontal="center"/>
    </xf>
    <xf numFmtId="41" fontId="4" fillId="0" borderId="86" xfId="48" applyNumberFormat="1" applyFont="1" applyBorder="1" applyAlignment="1">
      <alignment horizontal="center"/>
    </xf>
    <xf numFmtId="41" fontId="4" fillId="0" borderId="87" xfId="48" applyNumberFormat="1" applyFont="1" applyBorder="1" applyAlignment="1">
      <alignment horizontal="center"/>
    </xf>
    <xf numFmtId="176" fontId="4" fillId="0" borderId="64" xfId="48" applyNumberFormat="1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center" vertical="center"/>
    </xf>
    <xf numFmtId="176" fontId="4" fillId="0" borderId="84" xfId="48" applyNumberFormat="1" applyFont="1" applyBorder="1" applyAlignment="1">
      <alignment horizontal="center" vertical="center"/>
    </xf>
    <xf numFmtId="176" fontId="4" fillId="0" borderId="72" xfId="48" applyNumberFormat="1" applyFont="1" applyBorder="1" applyAlignment="1">
      <alignment horizontal="center" vertical="center"/>
    </xf>
    <xf numFmtId="176" fontId="4" fillId="0" borderId="44" xfId="48" applyNumberFormat="1" applyFont="1" applyBorder="1" applyAlignment="1">
      <alignment horizontal="center" vertical="center"/>
    </xf>
    <xf numFmtId="176" fontId="4" fillId="0" borderId="27" xfId="48" applyNumberFormat="1" applyFont="1" applyBorder="1" applyAlignment="1">
      <alignment horizontal="center" vertical="center"/>
    </xf>
    <xf numFmtId="176" fontId="4" fillId="0" borderId="54" xfId="48" applyNumberFormat="1" applyFont="1" applyBorder="1" applyAlignment="1">
      <alignment horizontal="center" vertical="center"/>
    </xf>
    <xf numFmtId="176" fontId="4" fillId="0" borderId="62" xfId="48" applyNumberFormat="1" applyFont="1" applyBorder="1" applyAlignment="1">
      <alignment horizontal="center" vertical="center"/>
    </xf>
    <xf numFmtId="176" fontId="4" fillId="0" borderId="55" xfId="48" applyNumberFormat="1" applyFont="1" applyBorder="1" applyAlignment="1">
      <alignment horizontal="center" vertical="center"/>
    </xf>
    <xf numFmtId="176" fontId="4" fillId="0" borderId="45" xfId="48" applyNumberFormat="1" applyFont="1" applyBorder="1" applyAlignment="1">
      <alignment horizontal="center" vertical="center"/>
    </xf>
    <xf numFmtId="176" fontId="4" fillId="0" borderId="36" xfId="48" applyNumberFormat="1" applyFont="1" applyBorder="1" applyAlignment="1">
      <alignment horizontal="center"/>
    </xf>
    <xf numFmtId="176" fontId="4" fillId="0" borderId="24" xfId="48" applyNumberFormat="1" applyFont="1" applyBorder="1" applyAlignment="1">
      <alignment horizontal="center"/>
    </xf>
    <xf numFmtId="176" fontId="4" fillId="0" borderId="85" xfId="48" applyNumberFormat="1" applyFont="1" applyBorder="1" applyAlignment="1">
      <alignment horizontal="center"/>
    </xf>
    <xf numFmtId="176" fontId="4" fillId="0" borderId="43" xfId="48" applyNumberFormat="1" applyFont="1" applyBorder="1" applyAlignment="1">
      <alignment horizontal="center"/>
    </xf>
    <xf numFmtId="176" fontId="6" fillId="0" borderId="36" xfId="48" applyNumberFormat="1" applyFont="1" applyBorder="1" applyAlignment="1">
      <alignment horizontal="center"/>
    </xf>
    <xf numFmtId="176" fontId="6" fillId="0" borderId="24" xfId="48" applyNumberFormat="1" applyFont="1" applyBorder="1" applyAlignment="1">
      <alignment horizontal="center"/>
    </xf>
    <xf numFmtId="176" fontId="6" fillId="0" borderId="88" xfId="48" applyNumberFormat="1" applyFont="1" applyBorder="1" applyAlignment="1">
      <alignment horizontal="center"/>
    </xf>
    <xf numFmtId="176" fontId="6" fillId="0" borderId="57" xfId="48" applyNumberFormat="1" applyFont="1" applyBorder="1" applyAlignment="1">
      <alignment horizontal="center"/>
    </xf>
    <xf numFmtId="176" fontId="6" fillId="0" borderId="82" xfId="48" applyNumberFormat="1" applyFont="1" applyBorder="1" applyAlignment="1">
      <alignment horizontal="center"/>
    </xf>
    <xf numFmtId="176" fontId="6" fillId="0" borderId="59" xfId="48" applyNumberFormat="1" applyFont="1" applyBorder="1" applyAlignment="1">
      <alignment horizontal="center"/>
    </xf>
    <xf numFmtId="176" fontId="6" fillId="0" borderId="89" xfId="48" applyNumberFormat="1" applyFont="1" applyBorder="1" applyAlignment="1">
      <alignment horizontal="center"/>
    </xf>
    <xf numFmtId="176" fontId="6" fillId="0" borderId="84" xfId="48" applyNumberFormat="1" applyFont="1" applyBorder="1" applyAlignment="1">
      <alignment horizontal="center" vertical="center"/>
    </xf>
    <xf numFmtId="176" fontId="6" fillId="0" borderId="72" xfId="48" applyNumberFormat="1" applyFont="1" applyBorder="1" applyAlignment="1">
      <alignment horizontal="center" vertical="center"/>
    </xf>
    <xf numFmtId="176" fontId="6" fillId="0" borderId="44" xfId="48" applyNumberFormat="1" applyFont="1" applyBorder="1" applyAlignment="1">
      <alignment horizontal="center" vertical="center"/>
    </xf>
    <xf numFmtId="176" fontId="6" fillId="0" borderId="27" xfId="48" applyNumberFormat="1" applyFont="1" applyBorder="1" applyAlignment="1">
      <alignment horizontal="center" vertical="center"/>
    </xf>
    <xf numFmtId="176" fontId="6" fillId="0" borderId="51" xfId="48" applyNumberFormat="1" applyFont="1" applyBorder="1" applyAlignment="1">
      <alignment horizontal="center" vertical="center"/>
    </xf>
    <xf numFmtId="176" fontId="6" fillId="0" borderId="62" xfId="48" applyNumberFormat="1" applyFont="1" applyBorder="1" applyAlignment="1">
      <alignment horizontal="center" vertical="center"/>
    </xf>
    <xf numFmtId="176" fontId="6" fillId="0" borderId="13" xfId="48" applyNumberFormat="1" applyFont="1" applyBorder="1" applyAlignment="1">
      <alignment horizontal="center" vertical="center"/>
    </xf>
    <xf numFmtId="176" fontId="6" fillId="0" borderId="45" xfId="48" applyNumberFormat="1" applyFont="1" applyBorder="1" applyAlignment="1">
      <alignment horizontal="center" vertical="center"/>
    </xf>
    <xf numFmtId="176" fontId="4" fillId="0" borderId="90" xfId="48" applyNumberFormat="1" applyFont="1" applyBorder="1" applyAlignment="1">
      <alignment horizontal="center"/>
    </xf>
    <xf numFmtId="176" fontId="4" fillId="0" borderId="91" xfId="48" applyNumberFormat="1" applyFont="1" applyBorder="1" applyAlignment="1">
      <alignment horizontal="center"/>
    </xf>
    <xf numFmtId="176" fontId="4" fillId="0" borderId="81" xfId="48" applyNumberFormat="1" applyFont="1" applyBorder="1" applyAlignment="1">
      <alignment horizontal="center"/>
    </xf>
    <xf numFmtId="176" fontId="4" fillId="0" borderId="92" xfId="48" applyNumberFormat="1" applyFont="1" applyBorder="1" applyAlignment="1">
      <alignment horizontal="center"/>
    </xf>
    <xf numFmtId="176" fontId="4" fillId="0" borderId="93" xfId="48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7"/>
  <sheetViews>
    <sheetView zoomScale="60" zoomScaleNormal="60" zoomScaleSheetLayoutView="4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5" width="15.625" style="55" bestFit="1" customWidth="1"/>
    <col min="6" max="6" width="21.125" style="55" bestFit="1" customWidth="1"/>
    <col min="7" max="7" width="12.625" style="55" customWidth="1"/>
    <col min="8" max="8" width="16.625" style="55" customWidth="1"/>
    <col min="9" max="9" width="19.125" style="55" customWidth="1"/>
    <col min="10" max="10" width="12.625" style="55" customWidth="1"/>
    <col min="11" max="12" width="16.625" style="55" customWidth="1"/>
    <col min="13" max="13" width="12.625" style="55" customWidth="1"/>
    <col min="14" max="15" width="16.625" style="55" customWidth="1"/>
    <col min="16" max="16" width="12.625" style="55" customWidth="1"/>
    <col min="17" max="17" width="16.625" style="55" customWidth="1"/>
    <col min="18" max="18" width="17.50390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 t="s">
        <v>83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84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70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2" t="s">
        <v>77</v>
      </c>
      <c r="H3" s="63"/>
      <c r="I3" s="63"/>
      <c r="J3" s="62" t="s">
        <v>85</v>
      </c>
      <c r="K3" s="63"/>
      <c r="L3" s="63"/>
      <c r="M3" s="62" t="s">
        <v>68</v>
      </c>
      <c r="N3" s="63"/>
      <c r="O3" s="63"/>
      <c r="P3" s="62" t="s">
        <v>86</v>
      </c>
      <c r="Q3" s="63"/>
      <c r="R3" s="63"/>
      <c r="S3" s="383" t="s">
        <v>87</v>
      </c>
      <c r="T3" s="384"/>
      <c r="U3" s="385"/>
      <c r="V3" s="63" t="s">
        <v>88</v>
      </c>
      <c r="W3" s="63"/>
      <c r="X3" s="64"/>
      <c r="Y3" s="65" t="s">
        <v>89</v>
      </c>
      <c r="Z3" s="63"/>
      <c r="AA3" s="64"/>
      <c r="AB3" s="379" t="s">
        <v>79</v>
      </c>
      <c r="AC3" s="380"/>
      <c r="AD3" s="381"/>
      <c r="AE3" s="62" t="s">
        <v>90</v>
      </c>
      <c r="AF3" s="63"/>
      <c r="AG3" s="63"/>
      <c r="AH3" s="62" t="s">
        <v>91</v>
      </c>
      <c r="AI3" s="63"/>
      <c r="AJ3" s="63"/>
      <c r="AK3" s="62" t="s">
        <v>92</v>
      </c>
      <c r="AL3" s="63"/>
      <c r="AM3" s="63"/>
      <c r="AN3" s="62" t="s">
        <v>74</v>
      </c>
      <c r="AO3" s="63"/>
      <c r="AP3" s="63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2" t="s">
        <v>2</v>
      </c>
      <c r="H4" s="72" t="s">
        <v>3</v>
      </c>
      <c r="I4" s="72" t="s">
        <v>4</v>
      </c>
      <c r="J4" s="72" t="s">
        <v>2</v>
      </c>
      <c r="K4" s="72" t="s">
        <v>3</v>
      </c>
      <c r="L4" s="72" t="s">
        <v>4</v>
      </c>
      <c r="M4" s="72" t="s">
        <v>2</v>
      </c>
      <c r="N4" s="72" t="s">
        <v>3</v>
      </c>
      <c r="O4" s="72" t="s">
        <v>4</v>
      </c>
      <c r="P4" s="72" t="s">
        <v>2</v>
      </c>
      <c r="Q4" s="72" t="s">
        <v>3</v>
      </c>
      <c r="R4" s="72" t="s">
        <v>4</v>
      </c>
      <c r="S4" s="72" t="s">
        <v>2</v>
      </c>
      <c r="T4" s="72" t="s">
        <v>3</v>
      </c>
      <c r="U4" s="73" t="s">
        <v>4</v>
      </c>
      <c r="V4" s="74" t="s">
        <v>2</v>
      </c>
      <c r="W4" s="72" t="s">
        <v>3</v>
      </c>
      <c r="X4" s="75" t="s">
        <v>4</v>
      </c>
      <c r="Y4" s="72" t="s">
        <v>2</v>
      </c>
      <c r="Z4" s="72" t="s">
        <v>3</v>
      </c>
      <c r="AA4" s="75" t="s">
        <v>4</v>
      </c>
      <c r="AB4" s="72" t="s">
        <v>2</v>
      </c>
      <c r="AC4" s="72" t="s">
        <v>3</v>
      </c>
      <c r="AD4" s="72" t="s">
        <v>4</v>
      </c>
      <c r="AE4" s="72" t="s">
        <v>2</v>
      </c>
      <c r="AF4" s="72" t="s">
        <v>3</v>
      </c>
      <c r="AG4" s="72" t="s">
        <v>4</v>
      </c>
      <c r="AH4" s="72" t="s">
        <v>2</v>
      </c>
      <c r="AI4" s="72" t="s">
        <v>3</v>
      </c>
      <c r="AJ4" s="72" t="s">
        <v>4</v>
      </c>
      <c r="AK4" s="72" t="s">
        <v>2</v>
      </c>
      <c r="AL4" s="72" t="s">
        <v>3</v>
      </c>
      <c r="AM4" s="72" t="s">
        <v>4</v>
      </c>
      <c r="AN4" s="72" t="s">
        <v>2</v>
      </c>
      <c r="AO4" s="72" t="s">
        <v>3</v>
      </c>
      <c r="AP4" s="72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1" t="s">
        <v>5</v>
      </c>
      <c r="H5" s="81" t="s">
        <v>6</v>
      </c>
      <c r="I5" s="81" t="s">
        <v>7</v>
      </c>
      <c r="J5" s="81" t="s">
        <v>5</v>
      </c>
      <c r="K5" s="81" t="s">
        <v>6</v>
      </c>
      <c r="L5" s="81" t="s">
        <v>7</v>
      </c>
      <c r="M5" s="81" t="s">
        <v>5</v>
      </c>
      <c r="N5" s="81" t="s">
        <v>6</v>
      </c>
      <c r="O5" s="81" t="s">
        <v>7</v>
      </c>
      <c r="P5" s="81" t="s">
        <v>5</v>
      </c>
      <c r="Q5" s="81" t="s">
        <v>6</v>
      </c>
      <c r="R5" s="81" t="s">
        <v>7</v>
      </c>
      <c r="S5" s="81" t="s">
        <v>5</v>
      </c>
      <c r="T5" s="81" t="s">
        <v>6</v>
      </c>
      <c r="U5" s="82" t="s">
        <v>7</v>
      </c>
      <c r="V5" s="83" t="s">
        <v>5</v>
      </c>
      <c r="W5" s="81" t="s">
        <v>6</v>
      </c>
      <c r="X5" s="84" t="s">
        <v>7</v>
      </c>
      <c r="Y5" s="81" t="s">
        <v>5</v>
      </c>
      <c r="Z5" s="81" t="s">
        <v>6</v>
      </c>
      <c r="AA5" s="84" t="s">
        <v>7</v>
      </c>
      <c r="AB5" s="81" t="s">
        <v>5</v>
      </c>
      <c r="AC5" s="81" t="s">
        <v>6</v>
      </c>
      <c r="AD5" s="81" t="s">
        <v>7</v>
      </c>
      <c r="AE5" s="81" t="s">
        <v>5</v>
      </c>
      <c r="AF5" s="81" t="s">
        <v>6</v>
      </c>
      <c r="AG5" s="81" t="s">
        <v>7</v>
      </c>
      <c r="AH5" s="81" t="s">
        <v>5</v>
      </c>
      <c r="AI5" s="81" t="s">
        <v>6</v>
      </c>
      <c r="AJ5" s="81" t="s">
        <v>7</v>
      </c>
      <c r="AK5" s="81" t="s">
        <v>5</v>
      </c>
      <c r="AL5" s="81" t="s">
        <v>6</v>
      </c>
      <c r="AM5" s="81" t="s">
        <v>7</v>
      </c>
      <c r="AN5" s="81" t="s">
        <v>5</v>
      </c>
      <c r="AO5" s="81" t="s">
        <v>6</v>
      </c>
      <c r="AP5" s="81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344"/>
      <c r="E6" s="345"/>
      <c r="F6" s="345"/>
      <c r="G6" s="345"/>
      <c r="H6" s="345"/>
      <c r="I6" s="345"/>
      <c r="J6" s="12">
        <f>D6+G6</f>
        <v>0</v>
      </c>
      <c r="K6" s="12">
        <f>E6+H6</f>
        <v>0</v>
      </c>
      <c r="L6" s="11">
        <f>F6+I6</f>
        <v>0</v>
      </c>
      <c r="M6" s="42"/>
      <c r="N6" s="43"/>
      <c r="O6" s="11"/>
      <c r="P6" s="42"/>
      <c r="Q6" s="43"/>
      <c r="R6" s="43"/>
      <c r="S6" s="43"/>
      <c r="T6" s="43"/>
      <c r="U6" s="90"/>
      <c r="V6" s="11">
        <f>P6+S6</f>
        <v>0</v>
      </c>
      <c r="W6" s="12">
        <f>Q6+T6</f>
        <v>0</v>
      </c>
      <c r="X6" s="11">
        <f>R6+U6</f>
        <v>0</v>
      </c>
      <c r="Y6" s="43"/>
      <c r="Z6" s="43"/>
      <c r="AA6" s="91"/>
      <c r="AB6" s="1"/>
      <c r="AC6" s="2"/>
      <c r="AD6" s="2"/>
      <c r="AE6" s="2"/>
      <c r="AF6" s="2"/>
      <c r="AG6" s="2"/>
      <c r="AH6" s="2"/>
      <c r="AI6" s="2"/>
      <c r="AJ6" s="46"/>
      <c r="AK6" s="1"/>
      <c r="AL6" s="2"/>
      <c r="AM6" s="11"/>
      <c r="AN6" s="1"/>
      <c r="AO6" s="2"/>
      <c r="AP6" s="2"/>
      <c r="AQ6" s="92">
        <f>AN6+AK6+AH6+AE6+AB6+Y6+S6+P6+M6+G6+D6</f>
        <v>0</v>
      </c>
      <c r="AR6" s="92">
        <f>AO6+AL6+AI6+AF6+AC6+Z6+T6+Q6+N6+H6+E6</f>
        <v>0</v>
      </c>
      <c r="AS6" s="92">
        <f>AP6+AM6+AJ6+AG6+AD6+AA6+U6+R6+O6+I6+F6</f>
        <v>0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346"/>
      <c r="E7" s="347"/>
      <c r="F7" s="347"/>
      <c r="G7" s="347"/>
      <c r="H7" s="347"/>
      <c r="I7" s="347"/>
      <c r="J7" s="5">
        <f aca="true" t="shared" si="0" ref="J7:J32">D7+G7</f>
        <v>0</v>
      </c>
      <c r="K7" s="5">
        <f aca="true" t="shared" si="1" ref="K7:K32">E7+H7</f>
        <v>0</v>
      </c>
      <c r="L7" s="6">
        <f aca="true" t="shared" si="2" ref="L7:L32">F7+I7</f>
        <v>0</v>
      </c>
      <c r="M7" s="40"/>
      <c r="N7" s="41"/>
      <c r="O7" s="15"/>
      <c r="P7" s="40"/>
      <c r="Q7" s="41"/>
      <c r="R7" s="41"/>
      <c r="S7" s="41"/>
      <c r="T7" s="41"/>
      <c r="U7" s="96"/>
      <c r="V7" s="6">
        <f aca="true" t="shared" si="3" ref="V7:V60">P7+S7</f>
        <v>0</v>
      </c>
      <c r="W7" s="5">
        <f aca="true" t="shared" si="4" ref="W7:W60">Q7+T7</f>
        <v>0</v>
      </c>
      <c r="X7" s="6">
        <f aca="true" t="shared" si="5" ref="X7:X60">R7+U7</f>
        <v>0</v>
      </c>
      <c r="Y7" s="41"/>
      <c r="Z7" s="41"/>
      <c r="AA7" s="41"/>
      <c r="AB7" s="4"/>
      <c r="AC7" s="5"/>
      <c r="AD7" s="5"/>
      <c r="AE7" s="5"/>
      <c r="AF7" s="5"/>
      <c r="AG7" s="5"/>
      <c r="AH7" s="5"/>
      <c r="AI7" s="5"/>
      <c r="AJ7" s="47"/>
      <c r="AK7" s="4"/>
      <c r="AL7" s="5"/>
      <c r="AM7" s="6"/>
      <c r="AN7" s="4"/>
      <c r="AO7" s="5"/>
      <c r="AP7" s="5"/>
      <c r="AQ7" s="97">
        <f aca="true" t="shared" si="6" ref="AQ7:AQ68">AN7+AK7+AH7+AE7+AB7+Y7+S7+P7+M7+G7+D7</f>
        <v>0</v>
      </c>
      <c r="AR7" s="97">
        <f aca="true" t="shared" si="7" ref="AQ7:AR70">AO7+AL7+AI7+AF7+AC7+Z7+T7+Q7+N7+H7+E7</f>
        <v>0</v>
      </c>
      <c r="AS7" s="97">
        <f aca="true" t="shared" si="8" ref="AS7:AS70">AP7+AM7+AJ7+AG7+AD7+AA7+U7+R7+O7+I7+F7</f>
        <v>0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344"/>
      <c r="E8" s="345"/>
      <c r="F8" s="345"/>
      <c r="G8" s="345"/>
      <c r="H8" s="345"/>
      <c r="I8" s="345"/>
      <c r="J8" s="2">
        <f t="shared" si="0"/>
        <v>0</v>
      </c>
      <c r="K8" s="2">
        <f t="shared" si="1"/>
        <v>0</v>
      </c>
      <c r="L8" s="3">
        <f t="shared" si="2"/>
        <v>0</v>
      </c>
      <c r="M8" s="42"/>
      <c r="N8" s="43"/>
      <c r="O8" s="3"/>
      <c r="P8" s="42"/>
      <c r="Q8" s="43"/>
      <c r="R8" s="43"/>
      <c r="S8" s="43"/>
      <c r="T8" s="43"/>
      <c r="U8" s="90"/>
      <c r="V8" s="3">
        <f t="shared" si="3"/>
        <v>0</v>
      </c>
      <c r="W8" s="2">
        <f t="shared" si="4"/>
        <v>0</v>
      </c>
      <c r="X8" s="3">
        <f t="shared" si="5"/>
        <v>0</v>
      </c>
      <c r="Y8" s="43"/>
      <c r="Z8" s="43"/>
      <c r="AA8" s="43"/>
      <c r="AB8" s="1"/>
      <c r="AC8" s="2"/>
      <c r="AD8" s="2"/>
      <c r="AE8" s="2"/>
      <c r="AF8" s="2"/>
      <c r="AG8" s="2"/>
      <c r="AH8" s="2"/>
      <c r="AI8" s="2"/>
      <c r="AJ8" s="48"/>
      <c r="AK8" s="1"/>
      <c r="AL8" s="2"/>
      <c r="AM8" s="3"/>
      <c r="AN8" s="1"/>
      <c r="AO8" s="2"/>
      <c r="AP8" s="2"/>
      <c r="AQ8" s="92">
        <f t="shared" si="6"/>
        <v>0</v>
      </c>
      <c r="AR8" s="92">
        <f t="shared" si="7"/>
        <v>0</v>
      </c>
      <c r="AS8" s="92">
        <f t="shared" si="8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346"/>
      <c r="E9" s="347"/>
      <c r="F9" s="347"/>
      <c r="G9" s="347"/>
      <c r="H9" s="347"/>
      <c r="I9" s="347"/>
      <c r="J9" s="5">
        <f t="shared" si="0"/>
        <v>0</v>
      </c>
      <c r="K9" s="5">
        <f t="shared" si="1"/>
        <v>0</v>
      </c>
      <c r="L9" s="6">
        <f t="shared" si="2"/>
        <v>0</v>
      </c>
      <c r="M9" s="40">
        <v>1</v>
      </c>
      <c r="N9" s="41">
        <v>201.48</v>
      </c>
      <c r="O9" s="15">
        <v>14766.47</v>
      </c>
      <c r="P9" s="40">
        <v>4</v>
      </c>
      <c r="Q9" s="41">
        <v>925.232</v>
      </c>
      <c r="R9" s="41">
        <v>49667.511</v>
      </c>
      <c r="S9" s="41"/>
      <c r="T9" s="41"/>
      <c r="U9" s="96"/>
      <c r="V9" s="6">
        <f t="shared" si="3"/>
        <v>4</v>
      </c>
      <c r="W9" s="5">
        <f t="shared" si="4"/>
        <v>925.232</v>
      </c>
      <c r="X9" s="6">
        <f t="shared" si="5"/>
        <v>49667.511</v>
      </c>
      <c r="Y9" s="41"/>
      <c r="Z9" s="41"/>
      <c r="AA9" s="41"/>
      <c r="AB9" s="4"/>
      <c r="AC9" s="5"/>
      <c r="AD9" s="5"/>
      <c r="AE9" s="5"/>
      <c r="AF9" s="5"/>
      <c r="AG9" s="5"/>
      <c r="AH9" s="5"/>
      <c r="AI9" s="5"/>
      <c r="AJ9" s="47"/>
      <c r="AK9" s="4"/>
      <c r="AL9" s="5"/>
      <c r="AM9" s="6"/>
      <c r="AN9" s="4"/>
      <c r="AO9" s="5"/>
      <c r="AP9" s="5"/>
      <c r="AQ9" s="97">
        <f t="shared" si="6"/>
        <v>5</v>
      </c>
      <c r="AR9" s="97">
        <f t="shared" si="7"/>
        <v>1126.712</v>
      </c>
      <c r="AS9" s="97">
        <f t="shared" si="8"/>
        <v>64433.981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344"/>
      <c r="E10" s="345"/>
      <c r="F10" s="345"/>
      <c r="G10" s="345"/>
      <c r="H10" s="345"/>
      <c r="I10" s="345"/>
      <c r="J10" s="2">
        <f t="shared" si="0"/>
        <v>0</v>
      </c>
      <c r="K10" s="2">
        <f t="shared" si="1"/>
        <v>0</v>
      </c>
      <c r="L10" s="3">
        <f t="shared" si="2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3">
        <f t="shared" si="3"/>
        <v>0</v>
      </c>
      <c r="W10" s="2">
        <f t="shared" si="4"/>
        <v>0</v>
      </c>
      <c r="X10" s="3">
        <f t="shared" si="5"/>
        <v>0</v>
      </c>
      <c r="Y10" s="43"/>
      <c r="Z10" s="43"/>
      <c r="AA10" s="43"/>
      <c r="AB10" s="1"/>
      <c r="AC10" s="2"/>
      <c r="AD10" s="2"/>
      <c r="AE10" s="2"/>
      <c r="AF10" s="2"/>
      <c r="AG10" s="2"/>
      <c r="AH10" s="2"/>
      <c r="AI10" s="2"/>
      <c r="AJ10" s="48"/>
      <c r="AK10" s="1"/>
      <c r="AL10" s="2"/>
      <c r="AM10" s="3"/>
      <c r="AN10" s="1"/>
      <c r="AO10" s="2"/>
      <c r="AP10" s="2"/>
      <c r="AQ10" s="92">
        <f t="shared" si="6"/>
        <v>0</v>
      </c>
      <c r="AR10" s="92">
        <f t="shared" si="7"/>
        <v>0</v>
      </c>
      <c r="AS10" s="92">
        <f t="shared" si="8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346"/>
      <c r="E11" s="347"/>
      <c r="F11" s="347"/>
      <c r="G11" s="347"/>
      <c r="H11" s="347"/>
      <c r="I11" s="347"/>
      <c r="J11" s="5">
        <f t="shared" si="0"/>
        <v>0</v>
      </c>
      <c r="K11" s="5">
        <f t="shared" si="1"/>
        <v>0</v>
      </c>
      <c r="L11" s="6">
        <f t="shared" si="2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6">
        <f t="shared" si="3"/>
        <v>0</v>
      </c>
      <c r="W11" s="5">
        <f t="shared" si="4"/>
        <v>0</v>
      </c>
      <c r="X11" s="6">
        <f t="shared" si="5"/>
        <v>0</v>
      </c>
      <c r="Y11" s="41"/>
      <c r="Z11" s="41"/>
      <c r="AA11" s="41"/>
      <c r="AB11" s="4"/>
      <c r="AC11" s="5"/>
      <c r="AD11" s="5"/>
      <c r="AE11" s="5"/>
      <c r="AF11" s="5"/>
      <c r="AG11" s="5"/>
      <c r="AH11" s="5"/>
      <c r="AI11" s="5"/>
      <c r="AJ11" s="47"/>
      <c r="AK11" s="4"/>
      <c r="AL11" s="5"/>
      <c r="AM11" s="6"/>
      <c r="AN11" s="4"/>
      <c r="AO11" s="5"/>
      <c r="AP11" s="5"/>
      <c r="AQ11" s="97">
        <f t="shared" si="6"/>
        <v>0</v>
      </c>
      <c r="AR11" s="97">
        <f t="shared" si="7"/>
        <v>0</v>
      </c>
      <c r="AS11" s="97">
        <f t="shared" si="8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344"/>
      <c r="E12" s="345"/>
      <c r="F12" s="345"/>
      <c r="G12" s="345"/>
      <c r="H12" s="345"/>
      <c r="I12" s="345"/>
      <c r="J12" s="2">
        <f t="shared" si="0"/>
        <v>0</v>
      </c>
      <c r="K12" s="2">
        <f t="shared" si="1"/>
        <v>0</v>
      </c>
      <c r="L12" s="3">
        <f t="shared" si="2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3">
        <f t="shared" si="3"/>
        <v>0</v>
      </c>
      <c r="W12" s="2">
        <f t="shared" si="4"/>
        <v>0</v>
      </c>
      <c r="X12" s="3">
        <f t="shared" si="5"/>
        <v>0</v>
      </c>
      <c r="Y12" s="43"/>
      <c r="Z12" s="43"/>
      <c r="AA12" s="43"/>
      <c r="AB12" s="1"/>
      <c r="AC12" s="2"/>
      <c r="AD12" s="2"/>
      <c r="AE12" s="2"/>
      <c r="AF12" s="2"/>
      <c r="AG12" s="2"/>
      <c r="AH12" s="2"/>
      <c r="AI12" s="2"/>
      <c r="AJ12" s="48"/>
      <c r="AK12" s="1"/>
      <c r="AL12" s="2"/>
      <c r="AM12" s="3"/>
      <c r="AN12" s="1"/>
      <c r="AO12" s="2"/>
      <c r="AP12" s="2"/>
      <c r="AQ12" s="92">
        <f t="shared" si="6"/>
        <v>0</v>
      </c>
      <c r="AR12" s="92">
        <f t="shared" si="7"/>
        <v>0</v>
      </c>
      <c r="AS12" s="92">
        <f t="shared" si="8"/>
        <v>0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346"/>
      <c r="E13" s="347"/>
      <c r="F13" s="347"/>
      <c r="G13" s="347"/>
      <c r="H13" s="347"/>
      <c r="I13" s="347"/>
      <c r="J13" s="5">
        <f t="shared" si="0"/>
        <v>0</v>
      </c>
      <c r="K13" s="5">
        <f t="shared" si="1"/>
        <v>0</v>
      </c>
      <c r="L13" s="6">
        <f t="shared" si="2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6">
        <f t="shared" si="3"/>
        <v>0</v>
      </c>
      <c r="W13" s="5">
        <f t="shared" si="4"/>
        <v>0</v>
      </c>
      <c r="X13" s="6">
        <f t="shared" si="5"/>
        <v>0</v>
      </c>
      <c r="Y13" s="41"/>
      <c r="Z13" s="41"/>
      <c r="AA13" s="41"/>
      <c r="AB13" s="4"/>
      <c r="AC13" s="5"/>
      <c r="AD13" s="5"/>
      <c r="AE13" s="5"/>
      <c r="AF13" s="5"/>
      <c r="AG13" s="5"/>
      <c r="AH13" s="5"/>
      <c r="AI13" s="5"/>
      <c r="AJ13" s="47"/>
      <c r="AK13" s="4"/>
      <c r="AL13" s="5"/>
      <c r="AM13" s="6"/>
      <c r="AN13" s="4"/>
      <c r="AO13" s="5"/>
      <c r="AP13" s="5"/>
      <c r="AQ13" s="97">
        <f t="shared" si="6"/>
        <v>0</v>
      </c>
      <c r="AR13" s="97">
        <f t="shared" si="7"/>
        <v>0</v>
      </c>
      <c r="AS13" s="97">
        <f t="shared" si="8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344"/>
      <c r="E14" s="345"/>
      <c r="F14" s="345"/>
      <c r="G14" s="345"/>
      <c r="H14" s="345"/>
      <c r="I14" s="345"/>
      <c r="J14" s="2">
        <f t="shared" si="0"/>
        <v>0</v>
      </c>
      <c r="K14" s="2">
        <f t="shared" si="1"/>
        <v>0</v>
      </c>
      <c r="L14" s="3">
        <f t="shared" si="2"/>
        <v>0</v>
      </c>
      <c r="M14" s="42"/>
      <c r="N14" s="43"/>
      <c r="O14" s="3"/>
      <c r="P14" s="42">
        <v>207</v>
      </c>
      <c r="Q14" s="43">
        <v>1862.915</v>
      </c>
      <c r="R14" s="43">
        <v>368834.077</v>
      </c>
      <c r="S14" s="43"/>
      <c r="T14" s="43"/>
      <c r="U14" s="90"/>
      <c r="V14" s="3">
        <f t="shared" si="3"/>
        <v>207</v>
      </c>
      <c r="W14" s="2">
        <f t="shared" si="4"/>
        <v>1862.915</v>
      </c>
      <c r="X14" s="3">
        <f t="shared" si="5"/>
        <v>368834.077</v>
      </c>
      <c r="Y14" s="43">
        <v>39</v>
      </c>
      <c r="Z14" s="43">
        <v>214.4324</v>
      </c>
      <c r="AA14" s="43">
        <v>33514.322</v>
      </c>
      <c r="AB14" s="1"/>
      <c r="AC14" s="2"/>
      <c r="AD14" s="2"/>
      <c r="AE14" s="2"/>
      <c r="AF14" s="2"/>
      <c r="AG14" s="2"/>
      <c r="AH14" s="2"/>
      <c r="AI14" s="2"/>
      <c r="AJ14" s="48"/>
      <c r="AK14" s="1"/>
      <c r="AL14" s="2"/>
      <c r="AM14" s="3"/>
      <c r="AN14" s="1"/>
      <c r="AO14" s="2"/>
      <c r="AP14" s="2"/>
      <c r="AQ14" s="92">
        <f t="shared" si="6"/>
        <v>246</v>
      </c>
      <c r="AR14" s="92">
        <f t="shared" si="7"/>
        <v>2077.3474</v>
      </c>
      <c r="AS14" s="92">
        <f t="shared" si="8"/>
        <v>402348.399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346"/>
      <c r="E15" s="347"/>
      <c r="F15" s="347"/>
      <c r="G15" s="347"/>
      <c r="H15" s="347"/>
      <c r="I15" s="347"/>
      <c r="J15" s="5">
        <f t="shared" si="0"/>
        <v>0</v>
      </c>
      <c r="K15" s="5">
        <f t="shared" si="1"/>
        <v>0</v>
      </c>
      <c r="L15" s="6">
        <f t="shared" si="2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6">
        <f t="shared" si="3"/>
        <v>0</v>
      </c>
      <c r="W15" s="5">
        <f t="shared" si="4"/>
        <v>0</v>
      </c>
      <c r="X15" s="6">
        <f t="shared" si="5"/>
        <v>0</v>
      </c>
      <c r="Y15" s="41"/>
      <c r="Z15" s="41"/>
      <c r="AA15" s="41"/>
      <c r="AB15" s="4"/>
      <c r="AC15" s="5"/>
      <c r="AD15" s="5"/>
      <c r="AE15" s="5"/>
      <c r="AF15" s="5"/>
      <c r="AG15" s="5"/>
      <c r="AH15" s="5"/>
      <c r="AI15" s="5"/>
      <c r="AJ15" s="47"/>
      <c r="AK15" s="4"/>
      <c r="AL15" s="5"/>
      <c r="AM15" s="6"/>
      <c r="AN15" s="4"/>
      <c r="AO15" s="5"/>
      <c r="AP15" s="5"/>
      <c r="AQ15" s="97">
        <f t="shared" si="6"/>
        <v>0</v>
      </c>
      <c r="AR15" s="97">
        <f t="shared" si="7"/>
        <v>0</v>
      </c>
      <c r="AS15" s="97">
        <f t="shared" si="8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344"/>
      <c r="E16" s="345"/>
      <c r="F16" s="345"/>
      <c r="G16" s="345"/>
      <c r="H16" s="345"/>
      <c r="I16" s="345"/>
      <c r="J16" s="2">
        <f t="shared" si="0"/>
        <v>0</v>
      </c>
      <c r="K16" s="2">
        <f t="shared" si="1"/>
        <v>0</v>
      </c>
      <c r="L16" s="3">
        <f t="shared" si="2"/>
        <v>0</v>
      </c>
      <c r="M16" s="42"/>
      <c r="N16" s="43"/>
      <c r="O16" s="3"/>
      <c r="P16" s="42">
        <v>234</v>
      </c>
      <c r="Q16" s="43">
        <v>550.282</v>
      </c>
      <c r="R16" s="43">
        <v>128189.886</v>
      </c>
      <c r="S16" s="43">
        <v>1</v>
      </c>
      <c r="T16" s="43">
        <v>0.002</v>
      </c>
      <c r="U16" s="90">
        <v>10.395</v>
      </c>
      <c r="V16" s="3">
        <f t="shared" si="3"/>
        <v>235</v>
      </c>
      <c r="W16" s="2">
        <f t="shared" si="4"/>
        <v>550.284</v>
      </c>
      <c r="X16" s="3">
        <f t="shared" si="5"/>
        <v>128200.281</v>
      </c>
      <c r="Y16" s="43"/>
      <c r="Z16" s="43"/>
      <c r="AA16" s="43"/>
      <c r="AB16" s="1"/>
      <c r="AC16" s="2"/>
      <c r="AD16" s="2"/>
      <c r="AE16" s="2">
        <v>206</v>
      </c>
      <c r="AF16" s="2">
        <v>16.146</v>
      </c>
      <c r="AG16" s="2">
        <v>9063.725</v>
      </c>
      <c r="AH16" s="2">
        <v>54</v>
      </c>
      <c r="AI16" s="2">
        <v>17.8846</v>
      </c>
      <c r="AJ16" s="48">
        <v>6657.899</v>
      </c>
      <c r="AK16" s="1"/>
      <c r="AL16" s="2"/>
      <c r="AM16" s="3"/>
      <c r="AN16" s="1"/>
      <c r="AO16" s="2"/>
      <c r="AP16" s="2"/>
      <c r="AQ16" s="92">
        <f t="shared" si="6"/>
        <v>495</v>
      </c>
      <c r="AR16" s="92">
        <f t="shared" si="7"/>
        <v>584.3146</v>
      </c>
      <c r="AS16" s="92">
        <f t="shared" si="8"/>
        <v>143921.905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346"/>
      <c r="E17" s="347"/>
      <c r="F17" s="347"/>
      <c r="G17" s="347"/>
      <c r="H17" s="347"/>
      <c r="I17" s="347"/>
      <c r="J17" s="5">
        <f t="shared" si="0"/>
        <v>0</v>
      </c>
      <c r="K17" s="5">
        <f t="shared" si="1"/>
        <v>0</v>
      </c>
      <c r="L17" s="6">
        <f t="shared" si="2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6">
        <f t="shared" si="3"/>
        <v>0</v>
      </c>
      <c r="W17" s="5">
        <f t="shared" si="4"/>
        <v>0</v>
      </c>
      <c r="X17" s="6">
        <f t="shared" si="5"/>
        <v>0</v>
      </c>
      <c r="Y17" s="41"/>
      <c r="Z17" s="41"/>
      <c r="AA17" s="41"/>
      <c r="AB17" s="4"/>
      <c r="AC17" s="5"/>
      <c r="AD17" s="5"/>
      <c r="AE17" s="5"/>
      <c r="AF17" s="5"/>
      <c r="AG17" s="5"/>
      <c r="AH17" s="5"/>
      <c r="AI17" s="5"/>
      <c r="AJ17" s="47"/>
      <c r="AK17" s="4"/>
      <c r="AL17" s="5"/>
      <c r="AM17" s="6"/>
      <c r="AN17" s="4"/>
      <c r="AO17" s="5"/>
      <c r="AP17" s="5"/>
      <c r="AQ17" s="97">
        <f t="shared" si="6"/>
        <v>0</v>
      </c>
      <c r="AR17" s="97">
        <f t="shared" si="7"/>
        <v>0</v>
      </c>
      <c r="AS17" s="97">
        <f t="shared" si="8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344"/>
      <c r="E18" s="345"/>
      <c r="F18" s="345"/>
      <c r="G18" s="345">
        <v>11</v>
      </c>
      <c r="H18" s="345">
        <v>3.0281</v>
      </c>
      <c r="I18" s="345">
        <v>1136.511</v>
      </c>
      <c r="J18" s="2">
        <f t="shared" si="0"/>
        <v>11</v>
      </c>
      <c r="K18" s="2">
        <f t="shared" si="1"/>
        <v>3.0281</v>
      </c>
      <c r="L18" s="3">
        <f t="shared" si="2"/>
        <v>1136.511</v>
      </c>
      <c r="M18" s="42"/>
      <c r="N18" s="43"/>
      <c r="O18" s="3"/>
      <c r="P18" s="42">
        <v>191</v>
      </c>
      <c r="Q18" s="43">
        <v>229.956</v>
      </c>
      <c r="R18" s="43">
        <v>59174.882</v>
      </c>
      <c r="S18" s="43">
        <v>124</v>
      </c>
      <c r="T18" s="43">
        <v>3.776</v>
      </c>
      <c r="U18" s="90">
        <v>4004.405</v>
      </c>
      <c r="V18" s="3">
        <f t="shared" si="3"/>
        <v>315</v>
      </c>
      <c r="W18" s="2">
        <f t="shared" si="4"/>
        <v>233.732</v>
      </c>
      <c r="X18" s="3">
        <f t="shared" si="5"/>
        <v>63179.287</v>
      </c>
      <c r="Y18" s="43"/>
      <c r="Z18" s="43"/>
      <c r="AA18" s="43"/>
      <c r="AB18" s="1"/>
      <c r="AC18" s="2"/>
      <c r="AD18" s="2"/>
      <c r="AE18" s="2"/>
      <c r="AF18" s="2"/>
      <c r="AG18" s="2"/>
      <c r="AH18" s="2">
        <v>41</v>
      </c>
      <c r="AI18" s="2">
        <v>3.0056</v>
      </c>
      <c r="AJ18" s="48">
        <v>1525.124</v>
      </c>
      <c r="AK18" s="1">
        <v>69</v>
      </c>
      <c r="AL18" s="2">
        <v>0.775</v>
      </c>
      <c r="AM18" s="3">
        <v>1424.071</v>
      </c>
      <c r="AN18" s="1"/>
      <c r="AO18" s="2"/>
      <c r="AP18" s="2"/>
      <c r="AQ18" s="92">
        <f t="shared" si="6"/>
        <v>436</v>
      </c>
      <c r="AR18" s="92">
        <f t="shared" si="7"/>
        <v>240.5407</v>
      </c>
      <c r="AS18" s="92">
        <f t="shared" si="8"/>
        <v>67264.993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346"/>
      <c r="E19" s="347"/>
      <c r="F19" s="347"/>
      <c r="G19" s="347"/>
      <c r="H19" s="347"/>
      <c r="I19" s="347"/>
      <c r="J19" s="5">
        <f t="shared" si="0"/>
        <v>0</v>
      </c>
      <c r="K19" s="5">
        <f t="shared" si="1"/>
        <v>0</v>
      </c>
      <c r="L19" s="6">
        <f t="shared" si="2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6">
        <f t="shared" si="3"/>
        <v>0</v>
      </c>
      <c r="W19" s="5">
        <f t="shared" si="4"/>
        <v>0</v>
      </c>
      <c r="X19" s="6">
        <f t="shared" si="5"/>
        <v>0</v>
      </c>
      <c r="Y19" s="41"/>
      <c r="Z19" s="41"/>
      <c r="AA19" s="41"/>
      <c r="AB19" s="4"/>
      <c r="AC19" s="5"/>
      <c r="AD19" s="5"/>
      <c r="AE19" s="5"/>
      <c r="AF19" s="5"/>
      <c r="AG19" s="5"/>
      <c r="AH19" s="5"/>
      <c r="AI19" s="5"/>
      <c r="AJ19" s="47"/>
      <c r="AK19" s="4"/>
      <c r="AL19" s="5"/>
      <c r="AM19" s="6"/>
      <c r="AN19" s="4"/>
      <c r="AO19" s="5"/>
      <c r="AP19" s="5"/>
      <c r="AQ19" s="97">
        <f t="shared" si="6"/>
        <v>0</v>
      </c>
      <c r="AR19" s="97">
        <f t="shared" si="7"/>
        <v>0</v>
      </c>
      <c r="AS19" s="97">
        <f t="shared" si="8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344"/>
      <c r="E20" s="345"/>
      <c r="F20" s="345"/>
      <c r="G20" s="345"/>
      <c r="H20" s="345"/>
      <c r="I20" s="345"/>
      <c r="J20" s="2">
        <f t="shared" si="0"/>
        <v>0</v>
      </c>
      <c r="K20" s="2">
        <f t="shared" si="1"/>
        <v>0</v>
      </c>
      <c r="L20" s="3">
        <f t="shared" si="2"/>
        <v>0</v>
      </c>
      <c r="M20" s="42"/>
      <c r="N20" s="43"/>
      <c r="O20" s="3"/>
      <c r="P20" s="42"/>
      <c r="Q20" s="43"/>
      <c r="R20" s="43"/>
      <c r="S20" s="43"/>
      <c r="T20" s="43"/>
      <c r="U20" s="90"/>
      <c r="V20" s="3">
        <f t="shared" si="3"/>
        <v>0</v>
      </c>
      <c r="W20" s="2">
        <f t="shared" si="4"/>
        <v>0</v>
      </c>
      <c r="X20" s="3">
        <f t="shared" si="5"/>
        <v>0</v>
      </c>
      <c r="Y20" s="43"/>
      <c r="Z20" s="43"/>
      <c r="AA20" s="43"/>
      <c r="AB20" s="1"/>
      <c r="AC20" s="2"/>
      <c r="AD20" s="2"/>
      <c r="AE20" s="2"/>
      <c r="AF20" s="2"/>
      <c r="AG20" s="2"/>
      <c r="AH20" s="2"/>
      <c r="AI20" s="2"/>
      <c r="AJ20" s="48"/>
      <c r="AK20" s="1"/>
      <c r="AL20" s="2"/>
      <c r="AM20" s="3"/>
      <c r="AN20" s="1"/>
      <c r="AO20" s="2"/>
      <c r="AP20" s="2"/>
      <c r="AQ20" s="92">
        <f t="shared" si="6"/>
        <v>0</v>
      </c>
      <c r="AR20" s="92">
        <f t="shared" si="7"/>
        <v>0</v>
      </c>
      <c r="AS20" s="92">
        <f t="shared" si="8"/>
        <v>0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346"/>
      <c r="E21" s="347"/>
      <c r="F21" s="347"/>
      <c r="G21" s="347"/>
      <c r="H21" s="347"/>
      <c r="I21" s="347"/>
      <c r="J21" s="5">
        <f t="shared" si="0"/>
        <v>0</v>
      </c>
      <c r="K21" s="5">
        <f t="shared" si="1"/>
        <v>0</v>
      </c>
      <c r="L21" s="6">
        <f t="shared" si="2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6">
        <f t="shared" si="3"/>
        <v>0</v>
      </c>
      <c r="W21" s="5">
        <f t="shared" si="4"/>
        <v>0</v>
      </c>
      <c r="X21" s="6">
        <f t="shared" si="5"/>
        <v>0</v>
      </c>
      <c r="Y21" s="41"/>
      <c r="Z21" s="41"/>
      <c r="AA21" s="41"/>
      <c r="AB21" s="4"/>
      <c r="AC21" s="5"/>
      <c r="AD21" s="5"/>
      <c r="AE21" s="5"/>
      <c r="AF21" s="5"/>
      <c r="AG21" s="5"/>
      <c r="AH21" s="5"/>
      <c r="AI21" s="5"/>
      <c r="AJ21" s="47"/>
      <c r="AK21" s="4"/>
      <c r="AL21" s="5"/>
      <c r="AM21" s="6"/>
      <c r="AN21" s="4"/>
      <c r="AO21" s="5"/>
      <c r="AP21" s="5"/>
      <c r="AQ21" s="97">
        <f t="shared" si="6"/>
        <v>0</v>
      </c>
      <c r="AR21" s="97">
        <f t="shared" si="7"/>
        <v>0</v>
      </c>
      <c r="AS21" s="97">
        <f t="shared" si="8"/>
        <v>0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344"/>
      <c r="E22" s="345"/>
      <c r="F22" s="345"/>
      <c r="G22" s="345"/>
      <c r="H22" s="345"/>
      <c r="I22" s="345"/>
      <c r="J22" s="2">
        <f t="shared" si="0"/>
        <v>0</v>
      </c>
      <c r="K22" s="2">
        <f t="shared" si="1"/>
        <v>0</v>
      </c>
      <c r="L22" s="3">
        <f t="shared" si="2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3">
        <f t="shared" si="3"/>
        <v>0</v>
      </c>
      <c r="W22" s="2">
        <f t="shared" si="4"/>
        <v>0</v>
      </c>
      <c r="X22" s="3">
        <f t="shared" si="5"/>
        <v>0</v>
      </c>
      <c r="Y22" s="43"/>
      <c r="Z22" s="43"/>
      <c r="AA22" s="43"/>
      <c r="AB22" s="1"/>
      <c r="AC22" s="2"/>
      <c r="AD22" s="2"/>
      <c r="AE22" s="2"/>
      <c r="AF22" s="2"/>
      <c r="AG22" s="2"/>
      <c r="AH22" s="2"/>
      <c r="AI22" s="2"/>
      <c r="AJ22" s="48"/>
      <c r="AK22" s="1"/>
      <c r="AL22" s="2"/>
      <c r="AM22" s="3"/>
      <c r="AN22" s="1"/>
      <c r="AO22" s="2"/>
      <c r="AP22" s="2"/>
      <c r="AQ22" s="92">
        <f t="shared" si="6"/>
        <v>0</v>
      </c>
      <c r="AR22" s="92">
        <f t="shared" si="7"/>
        <v>0</v>
      </c>
      <c r="AS22" s="92">
        <f t="shared" si="8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346"/>
      <c r="E23" s="347"/>
      <c r="F23" s="347"/>
      <c r="G23" s="347"/>
      <c r="H23" s="347"/>
      <c r="I23" s="347"/>
      <c r="J23" s="5">
        <f t="shared" si="0"/>
        <v>0</v>
      </c>
      <c r="K23" s="5">
        <f t="shared" si="1"/>
        <v>0</v>
      </c>
      <c r="L23" s="6">
        <f t="shared" si="2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6">
        <f t="shared" si="3"/>
        <v>0</v>
      </c>
      <c r="W23" s="5">
        <f t="shared" si="4"/>
        <v>0</v>
      </c>
      <c r="X23" s="6">
        <f t="shared" si="5"/>
        <v>0</v>
      </c>
      <c r="Y23" s="41"/>
      <c r="Z23" s="41"/>
      <c r="AA23" s="41"/>
      <c r="AB23" s="4"/>
      <c r="AC23" s="5"/>
      <c r="AD23" s="5"/>
      <c r="AE23" s="5"/>
      <c r="AF23" s="5"/>
      <c r="AG23" s="5"/>
      <c r="AH23" s="5"/>
      <c r="AI23" s="5"/>
      <c r="AJ23" s="47"/>
      <c r="AK23" s="4"/>
      <c r="AL23" s="5"/>
      <c r="AM23" s="6"/>
      <c r="AN23" s="4"/>
      <c r="AO23" s="5"/>
      <c r="AP23" s="5"/>
      <c r="AQ23" s="97">
        <f t="shared" si="6"/>
        <v>0</v>
      </c>
      <c r="AR23" s="97">
        <f t="shared" si="7"/>
        <v>0</v>
      </c>
      <c r="AS23" s="97">
        <f t="shared" si="8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344"/>
      <c r="E24" s="345"/>
      <c r="F24" s="345"/>
      <c r="G24" s="345"/>
      <c r="H24" s="345"/>
      <c r="I24" s="345"/>
      <c r="J24" s="2">
        <f t="shared" si="0"/>
        <v>0</v>
      </c>
      <c r="K24" s="2">
        <f t="shared" si="1"/>
        <v>0</v>
      </c>
      <c r="L24" s="3">
        <f t="shared" si="2"/>
        <v>0</v>
      </c>
      <c r="M24" s="42">
        <v>27</v>
      </c>
      <c r="N24" s="43">
        <v>90.4606</v>
      </c>
      <c r="O24" s="3">
        <v>19463.781</v>
      </c>
      <c r="P24" s="42"/>
      <c r="Q24" s="43"/>
      <c r="R24" s="43"/>
      <c r="S24" s="43"/>
      <c r="T24" s="43"/>
      <c r="U24" s="90"/>
      <c r="V24" s="3">
        <f t="shared" si="3"/>
        <v>0</v>
      </c>
      <c r="W24" s="2">
        <f t="shared" si="4"/>
        <v>0</v>
      </c>
      <c r="X24" s="3">
        <f t="shared" si="5"/>
        <v>0</v>
      </c>
      <c r="Y24" s="43"/>
      <c r="Z24" s="43"/>
      <c r="AA24" s="43"/>
      <c r="AB24" s="1"/>
      <c r="AC24" s="2"/>
      <c r="AD24" s="2"/>
      <c r="AE24" s="2"/>
      <c r="AF24" s="2"/>
      <c r="AG24" s="2"/>
      <c r="AH24" s="2"/>
      <c r="AI24" s="2"/>
      <c r="AJ24" s="48"/>
      <c r="AK24" s="1"/>
      <c r="AL24" s="2"/>
      <c r="AM24" s="3"/>
      <c r="AN24" s="1"/>
      <c r="AO24" s="2"/>
      <c r="AP24" s="2"/>
      <c r="AQ24" s="92">
        <f t="shared" si="6"/>
        <v>27</v>
      </c>
      <c r="AR24" s="92">
        <f t="shared" si="7"/>
        <v>90.4606</v>
      </c>
      <c r="AS24" s="92">
        <f t="shared" si="8"/>
        <v>19463.781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346"/>
      <c r="E25" s="347"/>
      <c r="F25" s="347"/>
      <c r="G25" s="347"/>
      <c r="H25" s="347"/>
      <c r="I25" s="347"/>
      <c r="J25" s="5">
        <f t="shared" si="0"/>
        <v>0</v>
      </c>
      <c r="K25" s="5">
        <f t="shared" si="1"/>
        <v>0</v>
      </c>
      <c r="L25" s="6">
        <f t="shared" si="2"/>
        <v>0</v>
      </c>
      <c r="M25" s="40">
        <v>24</v>
      </c>
      <c r="N25" s="41">
        <v>121.1154</v>
      </c>
      <c r="O25" s="15">
        <v>43820.471</v>
      </c>
      <c r="P25" s="40"/>
      <c r="Q25" s="41"/>
      <c r="R25" s="41"/>
      <c r="S25" s="41"/>
      <c r="T25" s="41"/>
      <c r="U25" s="96"/>
      <c r="V25" s="6">
        <f t="shared" si="3"/>
        <v>0</v>
      </c>
      <c r="W25" s="5">
        <f t="shared" si="4"/>
        <v>0</v>
      </c>
      <c r="X25" s="6">
        <f t="shared" si="5"/>
        <v>0</v>
      </c>
      <c r="Y25" s="41"/>
      <c r="Z25" s="41"/>
      <c r="AA25" s="41"/>
      <c r="AB25" s="4"/>
      <c r="AC25" s="5"/>
      <c r="AD25" s="5"/>
      <c r="AE25" s="5"/>
      <c r="AF25" s="5"/>
      <c r="AG25" s="5"/>
      <c r="AH25" s="5"/>
      <c r="AI25" s="5"/>
      <c r="AJ25" s="47"/>
      <c r="AK25" s="4"/>
      <c r="AL25" s="5"/>
      <c r="AM25" s="6"/>
      <c r="AN25" s="4"/>
      <c r="AO25" s="5"/>
      <c r="AP25" s="5"/>
      <c r="AQ25" s="97">
        <f t="shared" si="6"/>
        <v>24</v>
      </c>
      <c r="AR25" s="97">
        <f t="shared" si="7"/>
        <v>121.1154</v>
      </c>
      <c r="AS25" s="97">
        <f t="shared" si="8"/>
        <v>43820.471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344"/>
      <c r="E26" s="345"/>
      <c r="F26" s="345"/>
      <c r="G26" s="345"/>
      <c r="H26" s="345"/>
      <c r="I26" s="345"/>
      <c r="J26" s="2">
        <f t="shared" si="0"/>
        <v>0</v>
      </c>
      <c r="K26" s="2">
        <f t="shared" si="1"/>
        <v>0</v>
      </c>
      <c r="L26" s="3">
        <f t="shared" si="2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3">
        <f t="shared" si="3"/>
        <v>0</v>
      </c>
      <c r="W26" s="2">
        <f t="shared" si="4"/>
        <v>0</v>
      </c>
      <c r="X26" s="3">
        <f t="shared" si="5"/>
        <v>0</v>
      </c>
      <c r="Y26" s="43"/>
      <c r="Z26" s="43"/>
      <c r="AA26" s="43"/>
      <c r="AB26" s="1"/>
      <c r="AC26" s="2"/>
      <c r="AD26" s="2"/>
      <c r="AE26" s="2"/>
      <c r="AF26" s="2"/>
      <c r="AG26" s="2"/>
      <c r="AH26" s="2"/>
      <c r="AI26" s="2"/>
      <c r="AJ26" s="48"/>
      <c r="AK26" s="1"/>
      <c r="AL26" s="2"/>
      <c r="AM26" s="3"/>
      <c r="AN26" s="1"/>
      <c r="AO26" s="2"/>
      <c r="AP26" s="2"/>
      <c r="AQ26" s="92">
        <f t="shared" si="6"/>
        <v>0</v>
      </c>
      <c r="AR26" s="92">
        <f t="shared" si="7"/>
        <v>0</v>
      </c>
      <c r="AS26" s="92">
        <f t="shared" si="8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346"/>
      <c r="E27" s="347"/>
      <c r="F27" s="347"/>
      <c r="G27" s="347"/>
      <c r="H27" s="347"/>
      <c r="I27" s="347"/>
      <c r="J27" s="5">
        <f t="shared" si="0"/>
        <v>0</v>
      </c>
      <c r="K27" s="5">
        <f t="shared" si="1"/>
        <v>0</v>
      </c>
      <c r="L27" s="6">
        <f t="shared" si="2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6">
        <f t="shared" si="3"/>
        <v>0</v>
      </c>
      <c r="W27" s="5">
        <f t="shared" si="4"/>
        <v>0</v>
      </c>
      <c r="X27" s="6">
        <f t="shared" si="5"/>
        <v>0</v>
      </c>
      <c r="Y27" s="41"/>
      <c r="Z27" s="41"/>
      <c r="AA27" s="41"/>
      <c r="AB27" s="4"/>
      <c r="AC27" s="5"/>
      <c r="AD27" s="5"/>
      <c r="AE27" s="5"/>
      <c r="AF27" s="5"/>
      <c r="AG27" s="5"/>
      <c r="AH27" s="5"/>
      <c r="AI27" s="5"/>
      <c r="AJ27" s="47"/>
      <c r="AK27" s="4"/>
      <c r="AL27" s="5"/>
      <c r="AM27" s="6"/>
      <c r="AN27" s="4"/>
      <c r="AO27" s="5"/>
      <c r="AP27" s="5"/>
      <c r="AQ27" s="97">
        <f t="shared" si="6"/>
        <v>0</v>
      </c>
      <c r="AR27" s="97">
        <f t="shared" si="7"/>
        <v>0</v>
      </c>
      <c r="AS27" s="97">
        <f t="shared" si="8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344"/>
      <c r="E28" s="345"/>
      <c r="F28" s="345"/>
      <c r="G28" s="345"/>
      <c r="H28" s="345"/>
      <c r="I28" s="345"/>
      <c r="J28" s="2">
        <f t="shared" si="0"/>
        <v>0</v>
      </c>
      <c r="K28" s="2">
        <f t="shared" si="1"/>
        <v>0</v>
      </c>
      <c r="L28" s="3">
        <f t="shared" si="2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3">
        <f t="shared" si="3"/>
        <v>0</v>
      </c>
      <c r="W28" s="2">
        <f t="shared" si="4"/>
        <v>0</v>
      </c>
      <c r="X28" s="3">
        <f t="shared" si="5"/>
        <v>0</v>
      </c>
      <c r="Y28" s="43"/>
      <c r="Z28" s="43"/>
      <c r="AA28" s="43"/>
      <c r="AB28" s="1"/>
      <c r="AC28" s="2"/>
      <c r="AD28" s="2"/>
      <c r="AE28" s="2"/>
      <c r="AF28" s="2"/>
      <c r="AG28" s="2"/>
      <c r="AH28" s="2"/>
      <c r="AI28" s="2"/>
      <c r="AJ28" s="48"/>
      <c r="AK28" s="1"/>
      <c r="AL28" s="2"/>
      <c r="AM28" s="3"/>
      <c r="AN28" s="1"/>
      <c r="AO28" s="2"/>
      <c r="AP28" s="2"/>
      <c r="AQ28" s="92">
        <f t="shared" si="6"/>
        <v>0</v>
      </c>
      <c r="AR28" s="92">
        <f t="shared" si="7"/>
        <v>0</v>
      </c>
      <c r="AS28" s="92">
        <f t="shared" si="8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346"/>
      <c r="E29" s="347"/>
      <c r="F29" s="347"/>
      <c r="G29" s="347"/>
      <c r="H29" s="347"/>
      <c r="I29" s="347"/>
      <c r="J29" s="5">
        <f t="shared" si="0"/>
        <v>0</v>
      </c>
      <c r="K29" s="5">
        <f t="shared" si="1"/>
        <v>0</v>
      </c>
      <c r="L29" s="6">
        <f t="shared" si="2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6">
        <f t="shared" si="3"/>
        <v>0</v>
      </c>
      <c r="W29" s="5">
        <f t="shared" si="4"/>
        <v>0</v>
      </c>
      <c r="X29" s="6">
        <f t="shared" si="5"/>
        <v>0</v>
      </c>
      <c r="Y29" s="41"/>
      <c r="Z29" s="41"/>
      <c r="AA29" s="41"/>
      <c r="AB29" s="4"/>
      <c r="AC29" s="5"/>
      <c r="AD29" s="5"/>
      <c r="AE29" s="5"/>
      <c r="AF29" s="5"/>
      <c r="AG29" s="5"/>
      <c r="AH29" s="5"/>
      <c r="AI29" s="5"/>
      <c r="AJ29" s="49"/>
      <c r="AK29" s="4"/>
      <c r="AL29" s="5"/>
      <c r="AM29" s="6"/>
      <c r="AN29" s="4"/>
      <c r="AO29" s="5"/>
      <c r="AP29" s="5"/>
      <c r="AQ29" s="97">
        <f t="shared" si="6"/>
        <v>0</v>
      </c>
      <c r="AR29" s="97">
        <f t="shared" si="7"/>
        <v>0</v>
      </c>
      <c r="AS29" s="97">
        <f t="shared" si="8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344">
        <v>32</v>
      </c>
      <c r="E30" s="345">
        <v>12.3886</v>
      </c>
      <c r="F30" s="345">
        <v>3493.554</v>
      </c>
      <c r="G30" s="345">
        <v>35</v>
      </c>
      <c r="H30" s="345">
        <v>10.2</v>
      </c>
      <c r="I30" s="345">
        <v>3897.127</v>
      </c>
      <c r="J30" s="2">
        <f t="shared" si="0"/>
        <v>67</v>
      </c>
      <c r="K30" s="2">
        <f t="shared" si="1"/>
        <v>22.5886</v>
      </c>
      <c r="L30" s="3">
        <f t="shared" si="2"/>
        <v>7390.6810000000005</v>
      </c>
      <c r="M30" s="42"/>
      <c r="N30" s="43"/>
      <c r="O30" s="3"/>
      <c r="P30" s="42"/>
      <c r="Q30" s="43"/>
      <c r="R30" s="43"/>
      <c r="S30" s="43"/>
      <c r="T30" s="43"/>
      <c r="U30" s="90"/>
      <c r="V30" s="3">
        <f t="shared" si="3"/>
        <v>0</v>
      </c>
      <c r="W30" s="2">
        <f t="shared" si="4"/>
        <v>0</v>
      </c>
      <c r="X30" s="3">
        <f t="shared" si="5"/>
        <v>0</v>
      </c>
      <c r="Y30" s="43">
        <v>263</v>
      </c>
      <c r="Z30" s="43">
        <v>28.2316</v>
      </c>
      <c r="AA30" s="43">
        <v>10604.876</v>
      </c>
      <c r="AB30" s="1">
        <v>1625</v>
      </c>
      <c r="AC30" s="2">
        <v>138.8936</v>
      </c>
      <c r="AD30" s="2">
        <v>59158.144</v>
      </c>
      <c r="AE30" s="2"/>
      <c r="AF30" s="2"/>
      <c r="AG30" s="2"/>
      <c r="AH30" s="2">
        <v>58</v>
      </c>
      <c r="AI30" s="2">
        <v>6.7192</v>
      </c>
      <c r="AJ30" s="48">
        <v>2348.39</v>
      </c>
      <c r="AK30" s="1">
        <v>233</v>
      </c>
      <c r="AL30" s="2">
        <v>7.5547</v>
      </c>
      <c r="AM30" s="3">
        <v>3506.686</v>
      </c>
      <c r="AN30" s="1">
        <v>240</v>
      </c>
      <c r="AO30" s="2">
        <v>24.5646</v>
      </c>
      <c r="AP30" s="2">
        <v>9828.562</v>
      </c>
      <c r="AQ30" s="92">
        <f t="shared" si="6"/>
        <v>2486</v>
      </c>
      <c r="AR30" s="92">
        <f t="shared" si="7"/>
        <v>228.5523</v>
      </c>
      <c r="AS30" s="92">
        <f t="shared" si="8"/>
        <v>92837.339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346"/>
      <c r="E31" s="347"/>
      <c r="F31" s="347"/>
      <c r="G31" s="347"/>
      <c r="H31" s="347"/>
      <c r="I31" s="347"/>
      <c r="J31" s="5">
        <f t="shared" si="0"/>
        <v>0</v>
      </c>
      <c r="K31" s="5">
        <f t="shared" si="1"/>
        <v>0</v>
      </c>
      <c r="L31" s="6">
        <f t="shared" si="2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6">
        <f t="shared" si="3"/>
        <v>0</v>
      </c>
      <c r="W31" s="5">
        <f t="shared" si="4"/>
        <v>0</v>
      </c>
      <c r="X31" s="6">
        <f t="shared" si="5"/>
        <v>0</v>
      </c>
      <c r="Y31" s="41"/>
      <c r="Z31" s="41"/>
      <c r="AA31" s="41"/>
      <c r="AB31" s="4"/>
      <c r="AC31" s="5"/>
      <c r="AD31" s="5"/>
      <c r="AE31" s="5"/>
      <c r="AF31" s="5"/>
      <c r="AG31" s="5"/>
      <c r="AH31" s="5"/>
      <c r="AI31" s="5"/>
      <c r="AJ31" s="47"/>
      <c r="AK31" s="4"/>
      <c r="AL31" s="5"/>
      <c r="AM31" s="6"/>
      <c r="AN31" s="4"/>
      <c r="AO31" s="5"/>
      <c r="AP31" s="5"/>
      <c r="AQ31" s="97">
        <f t="shared" si="6"/>
        <v>0</v>
      </c>
      <c r="AR31" s="97">
        <f t="shared" si="7"/>
        <v>0</v>
      </c>
      <c r="AS31" s="97">
        <f t="shared" si="8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344"/>
      <c r="E32" s="345"/>
      <c r="F32" s="345"/>
      <c r="G32" s="345"/>
      <c r="H32" s="345"/>
      <c r="I32" s="345"/>
      <c r="J32" s="2">
        <f t="shared" si="0"/>
        <v>0</v>
      </c>
      <c r="K32" s="2">
        <f t="shared" si="1"/>
        <v>0</v>
      </c>
      <c r="L32" s="3">
        <f t="shared" si="2"/>
        <v>0</v>
      </c>
      <c r="M32" s="42">
        <v>28</v>
      </c>
      <c r="N32" s="43">
        <v>14.6525</v>
      </c>
      <c r="O32" s="3">
        <v>5192.232</v>
      </c>
      <c r="P32" s="42">
        <v>31</v>
      </c>
      <c r="Q32" s="43">
        <v>288.296</v>
      </c>
      <c r="R32" s="43">
        <v>16745.002</v>
      </c>
      <c r="S32" s="43"/>
      <c r="T32" s="43"/>
      <c r="U32" s="90"/>
      <c r="V32" s="3">
        <f t="shared" si="3"/>
        <v>31</v>
      </c>
      <c r="W32" s="2">
        <f t="shared" si="4"/>
        <v>288.296</v>
      </c>
      <c r="X32" s="3">
        <f t="shared" si="5"/>
        <v>16745.002</v>
      </c>
      <c r="Y32" s="43">
        <v>95</v>
      </c>
      <c r="Z32" s="43">
        <v>1704.3665</v>
      </c>
      <c r="AA32" s="43">
        <v>78997.795</v>
      </c>
      <c r="AB32" s="1"/>
      <c r="AC32" s="2"/>
      <c r="AD32" s="2"/>
      <c r="AE32" s="2"/>
      <c r="AF32" s="2"/>
      <c r="AG32" s="2"/>
      <c r="AH32" s="2"/>
      <c r="AI32" s="2"/>
      <c r="AJ32" s="48"/>
      <c r="AK32" s="1">
        <v>1</v>
      </c>
      <c r="AL32" s="2">
        <v>0.13</v>
      </c>
      <c r="AM32" s="3">
        <v>4.778</v>
      </c>
      <c r="AN32" s="1"/>
      <c r="AO32" s="2"/>
      <c r="AP32" s="2"/>
      <c r="AQ32" s="92">
        <f t="shared" si="6"/>
        <v>155</v>
      </c>
      <c r="AR32" s="92">
        <f t="shared" si="7"/>
        <v>2007.4450000000002</v>
      </c>
      <c r="AS32" s="92">
        <f t="shared" si="8"/>
        <v>100939.80700000002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346"/>
      <c r="E33" s="347"/>
      <c r="F33" s="347"/>
      <c r="G33" s="347"/>
      <c r="H33" s="347"/>
      <c r="I33" s="347"/>
      <c r="J33" s="5">
        <f aca="true" t="shared" si="9" ref="J33:J60">D33+G33</f>
        <v>0</v>
      </c>
      <c r="K33" s="5">
        <f aca="true" t="shared" si="10" ref="K33:K60">E33+H33</f>
        <v>0</v>
      </c>
      <c r="L33" s="6">
        <f aca="true" t="shared" si="11" ref="L33:L60">F33+I33</f>
        <v>0</v>
      </c>
      <c r="M33" s="40">
        <v>2</v>
      </c>
      <c r="N33" s="41">
        <v>3.9886</v>
      </c>
      <c r="O33" s="15">
        <v>926.866</v>
      </c>
      <c r="P33" s="40"/>
      <c r="Q33" s="41"/>
      <c r="R33" s="41"/>
      <c r="S33" s="41"/>
      <c r="T33" s="41"/>
      <c r="U33" s="96"/>
      <c r="V33" s="6">
        <f t="shared" si="3"/>
        <v>0</v>
      </c>
      <c r="W33" s="5">
        <f t="shared" si="4"/>
        <v>0</v>
      </c>
      <c r="X33" s="6">
        <f t="shared" si="5"/>
        <v>0</v>
      </c>
      <c r="Y33" s="41"/>
      <c r="Z33" s="41"/>
      <c r="AA33" s="41"/>
      <c r="AB33" s="4"/>
      <c r="AC33" s="5"/>
      <c r="AD33" s="5"/>
      <c r="AE33" s="5"/>
      <c r="AF33" s="5"/>
      <c r="AG33" s="5"/>
      <c r="AH33" s="5"/>
      <c r="AI33" s="5"/>
      <c r="AJ33" s="47"/>
      <c r="AK33" s="4"/>
      <c r="AL33" s="5"/>
      <c r="AM33" s="6"/>
      <c r="AN33" s="4"/>
      <c r="AO33" s="5"/>
      <c r="AP33" s="5"/>
      <c r="AQ33" s="97">
        <f t="shared" si="6"/>
        <v>2</v>
      </c>
      <c r="AR33" s="97">
        <f t="shared" si="7"/>
        <v>3.9886</v>
      </c>
      <c r="AS33" s="97">
        <f t="shared" si="8"/>
        <v>926.866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344"/>
      <c r="E34" s="345"/>
      <c r="F34" s="345"/>
      <c r="G34" s="345"/>
      <c r="H34" s="345"/>
      <c r="I34" s="345"/>
      <c r="J34" s="2">
        <f t="shared" si="9"/>
        <v>0</v>
      </c>
      <c r="K34" s="2">
        <f t="shared" si="10"/>
        <v>0</v>
      </c>
      <c r="L34" s="3">
        <f t="shared" si="11"/>
        <v>0</v>
      </c>
      <c r="M34" s="42"/>
      <c r="N34" s="43"/>
      <c r="O34" s="3"/>
      <c r="P34" s="42"/>
      <c r="Q34" s="43"/>
      <c r="R34" s="43"/>
      <c r="S34" s="43"/>
      <c r="T34" s="43"/>
      <c r="U34" s="90"/>
      <c r="V34" s="3">
        <f t="shared" si="3"/>
        <v>0</v>
      </c>
      <c r="W34" s="2">
        <f t="shared" si="4"/>
        <v>0</v>
      </c>
      <c r="X34" s="3">
        <f t="shared" si="5"/>
        <v>0</v>
      </c>
      <c r="Y34" s="43"/>
      <c r="Z34" s="43"/>
      <c r="AA34" s="43"/>
      <c r="AB34" s="1">
        <v>19</v>
      </c>
      <c r="AC34" s="2">
        <v>2.0312</v>
      </c>
      <c r="AD34" s="2">
        <v>1003.378</v>
      </c>
      <c r="AE34" s="2"/>
      <c r="AF34" s="2"/>
      <c r="AG34" s="2"/>
      <c r="AH34" s="2">
        <v>4</v>
      </c>
      <c r="AI34" s="2">
        <v>-0.07</v>
      </c>
      <c r="AJ34" s="48">
        <v>-28.875</v>
      </c>
      <c r="AK34" s="1">
        <v>12</v>
      </c>
      <c r="AL34" s="2">
        <v>0.1037</v>
      </c>
      <c r="AM34" s="3">
        <v>95.378</v>
      </c>
      <c r="AN34" s="1"/>
      <c r="AO34" s="2"/>
      <c r="AP34" s="2"/>
      <c r="AQ34" s="92">
        <f t="shared" si="6"/>
        <v>35</v>
      </c>
      <c r="AR34" s="92">
        <f t="shared" si="7"/>
        <v>2.0649</v>
      </c>
      <c r="AS34" s="92">
        <f t="shared" si="8"/>
        <v>1069.881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346"/>
      <c r="E35" s="347"/>
      <c r="F35" s="347"/>
      <c r="G35" s="347"/>
      <c r="H35" s="347"/>
      <c r="I35" s="347"/>
      <c r="J35" s="5">
        <f t="shared" si="9"/>
        <v>0</v>
      </c>
      <c r="K35" s="5">
        <f t="shared" si="10"/>
        <v>0</v>
      </c>
      <c r="L35" s="6">
        <f t="shared" si="11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6">
        <f t="shared" si="3"/>
        <v>0</v>
      </c>
      <c r="W35" s="5">
        <f t="shared" si="4"/>
        <v>0</v>
      </c>
      <c r="X35" s="6">
        <f t="shared" si="5"/>
        <v>0</v>
      </c>
      <c r="Y35" s="41"/>
      <c r="Z35" s="41"/>
      <c r="AA35" s="41"/>
      <c r="AB35" s="4"/>
      <c r="AC35" s="5"/>
      <c r="AD35" s="5"/>
      <c r="AE35" s="5"/>
      <c r="AF35" s="5"/>
      <c r="AG35" s="5"/>
      <c r="AH35" s="5"/>
      <c r="AI35" s="5"/>
      <c r="AJ35" s="47"/>
      <c r="AK35" s="4"/>
      <c r="AL35" s="5"/>
      <c r="AM35" s="6"/>
      <c r="AN35" s="4"/>
      <c r="AO35" s="5"/>
      <c r="AP35" s="5"/>
      <c r="AQ35" s="97">
        <f t="shared" si="6"/>
        <v>0</v>
      </c>
      <c r="AR35" s="97">
        <f t="shared" si="7"/>
        <v>0</v>
      </c>
      <c r="AS35" s="97">
        <f t="shared" si="8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344"/>
      <c r="E36" s="345"/>
      <c r="F36" s="345"/>
      <c r="G36" s="345"/>
      <c r="H36" s="345"/>
      <c r="I36" s="345"/>
      <c r="J36" s="2">
        <f t="shared" si="9"/>
        <v>0</v>
      </c>
      <c r="K36" s="2">
        <f t="shared" si="10"/>
        <v>0</v>
      </c>
      <c r="L36" s="3">
        <f t="shared" si="11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3">
        <f t="shared" si="3"/>
        <v>0</v>
      </c>
      <c r="W36" s="2">
        <f t="shared" si="4"/>
        <v>0</v>
      </c>
      <c r="X36" s="3">
        <f t="shared" si="5"/>
        <v>0</v>
      </c>
      <c r="Y36" s="43"/>
      <c r="Z36" s="43"/>
      <c r="AA36" s="43"/>
      <c r="AB36" s="1"/>
      <c r="AC36" s="2"/>
      <c r="AD36" s="2"/>
      <c r="AE36" s="2"/>
      <c r="AF36" s="2"/>
      <c r="AG36" s="2"/>
      <c r="AH36" s="2"/>
      <c r="AI36" s="2"/>
      <c r="AJ36" s="48"/>
      <c r="AK36" s="1"/>
      <c r="AL36" s="2"/>
      <c r="AM36" s="3"/>
      <c r="AN36" s="1"/>
      <c r="AO36" s="2"/>
      <c r="AP36" s="2"/>
      <c r="AQ36" s="92">
        <f t="shared" si="6"/>
        <v>0</v>
      </c>
      <c r="AR36" s="92">
        <f t="shared" si="7"/>
        <v>0</v>
      </c>
      <c r="AS36" s="92">
        <f t="shared" si="8"/>
        <v>0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346"/>
      <c r="E37" s="347"/>
      <c r="F37" s="347"/>
      <c r="G37" s="347"/>
      <c r="H37" s="347"/>
      <c r="I37" s="347"/>
      <c r="J37" s="5">
        <f t="shared" si="9"/>
        <v>0</v>
      </c>
      <c r="K37" s="5">
        <f t="shared" si="10"/>
        <v>0</v>
      </c>
      <c r="L37" s="6">
        <f t="shared" si="11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6">
        <f t="shared" si="3"/>
        <v>0</v>
      </c>
      <c r="W37" s="5">
        <f t="shared" si="4"/>
        <v>0</v>
      </c>
      <c r="X37" s="6">
        <f t="shared" si="5"/>
        <v>0</v>
      </c>
      <c r="Y37" s="41"/>
      <c r="Z37" s="41"/>
      <c r="AA37" s="41"/>
      <c r="AB37" s="4"/>
      <c r="AC37" s="5"/>
      <c r="AD37" s="5"/>
      <c r="AE37" s="5"/>
      <c r="AF37" s="5"/>
      <c r="AG37" s="5"/>
      <c r="AH37" s="5"/>
      <c r="AI37" s="5"/>
      <c r="AJ37" s="47"/>
      <c r="AK37" s="4"/>
      <c r="AL37" s="5"/>
      <c r="AM37" s="6"/>
      <c r="AN37" s="4"/>
      <c r="AO37" s="5"/>
      <c r="AP37" s="5"/>
      <c r="AQ37" s="97">
        <f t="shared" si="6"/>
        <v>0</v>
      </c>
      <c r="AR37" s="97">
        <f t="shared" si="7"/>
        <v>0</v>
      </c>
      <c r="AS37" s="97">
        <f t="shared" si="8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344">
        <v>21</v>
      </c>
      <c r="E38" s="345">
        <v>4.0189</v>
      </c>
      <c r="F38" s="345">
        <v>1374.442</v>
      </c>
      <c r="G38" s="345"/>
      <c r="H38" s="345"/>
      <c r="I38" s="345"/>
      <c r="J38" s="2">
        <f t="shared" si="9"/>
        <v>21</v>
      </c>
      <c r="K38" s="2">
        <f t="shared" si="10"/>
        <v>4.0189</v>
      </c>
      <c r="L38" s="3">
        <f t="shared" si="11"/>
        <v>1374.442</v>
      </c>
      <c r="M38" s="42"/>
      <c r="N38" s="43"/>
      <c r="O38" s="3"/>
      <c r="P38" s="42"/>
      <c r="Q38" s="43"/>
      <c r="R38" s="43"/>
      <c r="S38" s="43"/>
      <c r="T38" s="43"/>
      <c r="U38" s="90"/>
      <c r="V38" s="3">
        <f t="shared" si="3"/>
        <v>0</v>
      </c>
      <c r="W38" s="2">
        <f t="shared" si="4"/>
        <v>0</v>
      </c>
      <c r="X38" s="3">
        <f t="shared" si="5"/>
        <v>0</v>
      </c>
      <c r="Y38" s="43"/>
      <c r="Z38" s="43"/>
      <c r="AA38" s="43"/>
      <c r="AB38" s="1">
        <v>20</v>
      </c>
      <c r="AC38" s="2">
        <v>0.3263</v>
      </c>
      <c r="AD38" s="2">
        <v>154.153</v>
      </c>
      <c r="AE38" s="2"/>
      <c r="AF38" s="2"/>
      <c r="AG38" s="2"/>
      <c r="AH38" s="2"/>
      <c r="AI38" s="2"/>
      <c r="AJ38" s="48"/>
      <c r="AK38" s="1"/>
      <c r="AL38" s="2"/>
      <c r="AM38" s="3"/>
      <c r="AN38" s="1"/>
      <c r="AO38" s="2"/>
      <c r="AP38" s="2"/>
      <c r="AQ38" s="92">
        <f t="shared" si="6"/>
        <v>41</v>
      </c>
      <c r="AR38" s="92">
        <f t="shared" si="7"/>
        <v>4.3452</v>
      </c>
      <c r="AS38" s="92">
        <f t="shared" si="8"/>
        <v>1528.595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346"/>
      <c r="E39" s="347"/>
      <c r="F39" s="347"/>
      <c r="G39" s="347"/>
      <c r="H39" s="347"/>
      <c r="I39" s="347"/>
      <c r="J39" s="5">
        <f t="shared" si="9"/>
        <v>0</v>
      </c>
      <c r="K39" s="5">
        <f t="shared" si="10"/>
        <v>0</v>
      </c>
      <c r="L39" s="6">
        <f t="shared" si="11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6">
        <f t="shared" si="3"/>
        <v>0</v>
      </c>
      <c r="W39" s="5">
        <f t="shared" si="4"/>
        <v>0</v>
      </c>
      <c r="X39" s="6">
        <f t="shared" si="5"/>
        <v>0</v>
      </c>
      <c r="Y39" s="41"/>
      <c r="Z39" s="41"/>
      <c r="AA39" s="41"/>
      <c r="AB39" s="4"/>
      <c r="AC39" s="5"/>
      <c r="AD39" s="5"/>
      <c r="AE39" s="5"/>
      <c r="AF39" s="5"/>
      <c r="AG39" s="5"/>
      <c r="AH39" s="5"/>
      <c r="AI39" s="5"/>
      <c r="AJ39" s="47"/>
      <c r="AK39" s="4"/>
      <c r="AL39" s="5"/>
      <c r="AM39" s="6"/>
      <c r="AN39" s="4"/>
      <c r="AO39" s="5"/>
      <c r="AP39" s="5"/>
      <c r="AQ39" s="97">
        <f t="shared" si="6"/>
        <v>0</v>
      </c>
      <c r="AR39" s="97">
        <f t="shared" si="7"/>
        <v>0</v>
      </c>
      <c r="AS39" s="97">
        <f t="shared" si="8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344"/>
      <c r="E40" s="345"/>
      <c r="F40" s="345"/>
      <c r="G40" s="345"/>
      <c r="H40" s="345"/>
      <c r="I40" s="345"/>
      <c r="J40" s="2">
        <f t="shared" si="9"/>
        <v>0</v>
      </c>
      <c r="K40" s="2">
        <f t="shared" si="10"/>
        <v>0</v>
      </c>
      <c r="L40" s="3">
        <f t="shared" si="11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3">
        <f t="shared" si="3"/>
        <v>0</v>
      </c>
      <c r="W40" s="2">
        <f t="shared" si="4"/>
        <v>0</v>
      </c>
      <c r="X40" s="3">
        <f t="shared" si="5"/>
        <v>0</v>
      </c>
      <c r="Y40" s="43"/>
      <c r="Z40" s="43"/>
      <c r="AA40" s="43"/>
      <c r="AB40" s="1"/>
      <c r="AC40" s="2"/>
      <c r="AD40" s="2"/>
      <c r="AE40" s="2"/>
      <c r="AF40" s="2"/>
      <c r="AG40" s="2"/>
      <c r="AH40" s="2"/>
      <c r="AI40" s="2"/>
      <c r="AJ40" s="48"/>
      <c r="AK40" s="1"/>
      <c r="AL40" s="2"/>
      <c r="AM40" s="3"/>
      <c r="AN40" s="1"/>
      <c r="AO40" s="2"/>
      <c r="AP40" s="2"/>
      <c r="AQ40" s="92">
        <f t="shared" si="6"/>
        <v>0</v>
      </c>
      <c r="AR40" s="92">
        <f t="shared" si="7"/>
        <v>0</v>
      </c>
      <c r="AS40" s="92">
        <f t="shared" si="8"/>
        <v>0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346"/>
      <c r="E41" s="347"/>
      <c r="F41" s="347"/>
      <c r="G41" s="347"/>
      <c r="H41" s="347"/>
      <c r="I41" s="347"/>
      <c r="J41" s="5">
        <f t="shared" si="9"/>
        <v>0</v>
      </c>
      <c r="K41" s="5">
        <f t="shared" si="10"/>
        <v>0</v>
      </c>
      <c r="L41" s="6">
        <f t="shared" si="11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6">
        <f t="shared" si="3"/>
        <v>0</v>
      </c>
      <c r="W41" s="5">
        <f t="shared" si="4"/>
        <v>0</v>
      </c>
      <c r="X41" s="6">
        <f t="shared" si="5"/>
        <v>0</v>
      </c>
      <c r="Y41" s="41"/>
      <c r="Z41" s="41"/>
      <c r="AA41" s="41"/>
      <c r="AB41" s="4"/>
      <c r="AC41" s="5"/>
      <c r="AD41" s="5"/>
      <c r="AE41" s="5"/>
      <c r="AF41" s="5"/>
      <c r="AG41" s="5"/>
      <c r="AH41" s="5"/>
      <c r="AI41" s="5"/>
      <c r="AJ41" s="47"/>
      <c r="AK41" s="4"/>
      <c r="AL41" s="5"/>
      <c r="AM41" s="6"/>
      <c r="AN41" s="4"/>
      <c r="AO41" s="5"/>
      <c r="AP41" s="5"/>
      <c r="AQ41" s="97">
        <f t="shared" si="6"/>
        <v>0</v>
      </c>
      <c r="AR41" s="97">
        <f t="shared" si="7"/>
        <v>0</v>
      </c>
      <c r="AS41" s="97">
        <f t="shared" si="8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344"/>
      <c r="E42" s="345"/>
      <c r="F42" s="345"/>
      <c r="G42" s="345">
        <v>2</v>
      </c>
      <c r="H42" s="345">
        <v>38.47</v>
      </c>
      <c r="I42" s="345">
        <v>18832.001</v>
      </c>
      <c r="J42" s="2">
        <f t="shared" si="9"/>
        <v>2</v>
      </c>
      <c r="K42" s="2">
        <f t="shared" si="10"/>
        <v>38.47</v>
      </c>
      <c r="L42" s="3">
        <f t="shared" si="11"/>
        <v>18832.001</v>
      </c>
      <c r="M42" s="42">
        <v>18</v>
      </c>
      <c r="N42" s="43">
        <v>645.1196</v>
      </c>
      <c r="O42" s="3">
        <v>331891.938</v>
      </c>
      <c r="P42" s="42"/>
      <c r="Q42" s="43"/>
      <c r="R42" s="43"/>
      <c r="S42" s="43"/>
      <c r="T42" s="43"/>
      <c r="U42" s="90"/>
      <c r="V42" s="3">
        <f t="shared" si="3"/>
        <v>0</v>
      </c>
      <c r="W42" s="2">
        <f t="shared" si="4"/>
        <v>0</v>
      </c>
      <c r="X42" s="3">
        <f t="shared" si="5"/>
        <v>0</v>
      </c>
      <c r="Y42" s="43"/>
      <c r="Z42" s="43"/>
      <c r="AA42" s="43"/>
      <c r="AB42" s="1"/>
      <c r="AC42" s="2"/>
      <c r="AD42" s="2"/>
      <c r="AE42" s="2"/>
      <c r="AF42" s="2"/>
      <c r="AG42" s="2"/>
      <c r="AH42" s="2"/>
      <c r="AI42" s="2"/>
      <c r="AJ42" s="48"/>
      <c r="AK42" s="1"/>
      <c r="AL42" s="2"/>
      <c r="AM42" s="3"/>
      <c r="AN42" s="1"/>
      <c r="AO42" s="2"/>
      <c r="AP42" s="2"/>
      <c r="AQ42" s="92">
        <f t="shared" si="6"/>
        <v>20</v>
      </c>
      <c r="AR42" s="92">
        <f t="shared" si="7"/>
        <v>683.5896</v>
      </c>
      <c r="AS42" s="92">
        <f t="shared" si="8"/>
        <v>350723.939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346">
        <v>13</v>
      </c>
      <c r="E43" s="347">
        <v>321.9276</v>
      </c>
      <c r="F43" s="347">
        <v>171136.411</v>
      </c>
      <c r="G43" s="347">
        <v>9</v>
      </c>
      <c r="H43" s="347">
        <v>259.6188</v>
      </c>
      <c r="I43" s="347">
        <v>143091.281</v>
      </c>
      <c r="J43" s="5">
        <f t="shared" si="9"/>
        <v>22</v>
      </c>
      <c r="K43" s="5">
        <f t="shared" si="10"/>
        <v>581.5464</v>
      </c>
      <c r="L43" s="6">
        <f t="shared" si="11"/>
        <v>314227.692</v>
      </c>
      <c r="M43" s="40">
        <v>6</v>
      </c>
      <c r="N43" s="41">
        <v>27.8458</v>
      </c>
      <c r="O43" s="15">
        <v>13774.201</v>
      </c>
      <c r="P43" s="40"/>
      <c r="Q43" s="41"/>
      <c r="R43" s="41"/>
      <c r="S43" s="41"/>
      <c r="T43" s="41"/>
      <c r="U43" s="96"/>
      <c r="V43" s="6">
        <f t="shared" si="3"/>
        <v>0</v>
      </c>
      <c r="W43" s="5">
        <f t="shared" si="4"/>
        <v>0</v>
      </c>
      <c r="X43" s="6">
        <f t="shared" si="5"/>
        <v>0</v>
      </c>
      <c r="Y43" s="41"/>
      <c r="Z43" s="41"/>
      <c r="AA43" s="41"/>
      <c r="AB43" s="4"/>
      <c r="AC43" s="5"/>
      <c r="AD43" s="5"/>
      <c r="AE43" s="5"/>
      <c r="AF43" s="5"/>
      <c r="AG43" s="5"/>
      <c r="AH43" s="5"/>
      <c r="AI43" s="5"/>
      <c r="AJ43" s="47"/>
      <c r="AK43" s="4"/>
      <c r="AL43" s="5"/>
      <c r="AM43" s="6"/>
      <c r="AN43" s="4"/>
      <c r="AO43" s="5"/>
      <c r="AP43" s="5"/>
      <c r="AQ43" s="97">
        <f t="shared" si="6"/>
        <v>28</v>
      </c>
      <c r="AR43" s="97">
        <f t="shared" si="7"/>
        <v>609.3922</v>
      </c>
      <c r="AS43" s="97">
        <f t="shared" si="8"/>
        <v>328001.893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344"/>
      <c r="E44" s="345"/>
      <c r="F44" s="345"/>
      <c r="G44" s="345"/>
      <c r="H44" s="345"/>
      <c r="I44" s="345"/>
      <c r="J44" s="2">
        <f t="shared" si="9"/>
        <v>0</v>
      </c>
      <c r="K44" s="2">
        <f t="shared" si="10"/>
        <v>0</v>
      </c>
      <c r="L44" s="3">
        <f t="shared" si="11"/>
        <v>0</v>
      </c>
      <c r="M44" s="42">
        <v>123</v>
      </c>
      <c r="N44" s="43">
        <v>8.1178</v>
      </c>
      <c r="O44" s="3">
        <v>3985.415</v>
      </c>
      <c r="P44" s="42"/>
      <c r="Q44" s="43"/>
      <c r="R44" s="43"/>
      <c r="S44" s="43"/>
      <c r="T44" s="43"/>
      <c r="U44" s="90"/>
      <c r="V44" s="3">
        <f t="shared" si="3"/>
        <v>0</v>
      </c>
      <c r="W44" s="2">
        <f t="shared" si="4"/>
        <v>0</v>
      </c>
      <c r="X44" s="3">
        <f t="shared" si="5"/>
        <v>0</v>
      </c>
      <c r="Y44" s="43"/>
      <c r="Z44" s="43"/>
      <c r="AA44" s="43"/>
      <c r="AB44" s="1"/>
      <c r="AC44" s="2"/>
      <c r="AD44" s="2"/>
      <c r="AE44" s="2"/>
      <c r="AF44" s="2"/>
      <c r="AG44" s="2"/>
      <c r="AH44" s="2"/>
      <c r="AI44" s="2"/>
      <c r="AJ44" s="48"/>
      <c r="AK44" s="1"/>
      <c r="AL44" s="2"/>
      <c r="AM44" s="3"/>
      <c r="AN44" s="1"/>
      <c r="AO44" s="2"/>
      <c r="AP44" s="2"/>
      <c r="AQ44" s="92">
        <f t="shared" si="6"/>
        <v>123</v>
      </c>
      <c r="AR44" s="92">
        <f t="shared" si="7"/>
        <v>8.1178</v>
      </c>
      <c r="AS44" s="92">
        <f t="shared" si="8"/>
        <v>3985.415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346"/>
      <c r="E45" s="347"/>
      <c r="F45" s="347"/>
      <c r="G45" s="347"/>
      <c r="H45" s="347"/>
      <c r="I45" s="347"/>
      <c r="J45" s="5">
        <f t="shared" si="9"/>
        <v>0</v>
      </c>
      <c r="K45" s="5">
        <f t="shared" si="10"/>
        <v>0</v>
      </c>
      <c r="L45" s="6">
        <f t="shared" si="11"/>
        <v>0</v>
      </c>
      <c r="M45" s="40">
        <v>8</v>
      </c>
      <c r="N45" s="41">
        <v>8.7632</v>
      </c>
      <c r="O45" s="15">
        <v>3030.628</v>
      </c>
      <c r="P45" s="40"/>
      <c r="Q45" s="41"/>
      <c r="R45" s="41"/>
      <c r="S45" s="41"/>
      <c r="T45" s="41"/>
      <c r="U45" s="96"/>
      <c r="V45" s="6">
        <f t="shared" si="3"/>
        <v>0</v>
      </c>
      <c r="W45" s="5">
        <f t="shared" si="4"/>
        <v>0</v>
      </c>
      <c r="X45" s="6">
        <f t="shared" si="5"/>
        <v>0</v>
      </c>
      <c r="Y45" s="41"/>
      <c r="Z45" s="41"/>
      <c r="AA45" s="41"/>
      <c r="AB45" s="4"/>
      <c r="AC45" s="5"/>
      <c r="AD45" s="5"/>
      <c r="AE45" s="5"/>
      <c r="AF45" s="5"/>
      <c r="AG45" s="5"/>
      <c r="AH45" s="5"/>
      <c r="AI45" s="5"/>
      <c r="AJ45" s="47"/>
      <c r="AK45" s="4"/>
      <c r="AL45" s="5"/>
      <c r="AM45" s="6"/>
      <c r="AN45" s="4"/>
      <c r="AO45" s="5"/>
      <c r="AP45" s="5"/>
      <c r="AQ45" s="97">
        <f t="shared" si="6"/>
        <v>8</v>
      </c>
      <c r="AR45" s="97">
        <f t="shared" si="7"/>
        <v>8.7632</v>
      </c>
      <c r="AS45" s="97">
        <f t="shared" si="8"/>
        <v>3030.628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344"/>
      <c r="E46" s="345"/>
      <c r="F46" s="345"/>
      <c r="G46" s="345"/>
      <c r="H46" s="345"/>
      <c r="I46" s="345"/>
      <c r="J46" s="2">
        <f t="shared" si="9"/>
        <v>0</v>
      </c>
      <c r="K46" s="2">
        <f t="shared" si="10"/>
        <v>0</v>
      </c>
      <c r="L46" s="3">
        <f t="shared" si="11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3">
        <f t="shared" si="3"/>
        <v>0</v>
      </c>
      <c r="W46" s="2">
        <f t="shared" si="4"/>
        <v>0</v>
      </c>
      <c r="X46" s="3">
        <f t="shared" si="5"/>
        <v>0</v>
      </c>
      <c r="Y46" s="43"/>
      <c r="Z46" s="43"/>
      <c r="AA46" s="43"/>
      <c r="AB46" s="1"/>
      <c r="AC46" s="2"/>
      <c r="AD46" s="2"/>
      <c r="AE46" s="2"/>
      <c r="AF46" s="2"/>
      <c r="AG46" s="2"/>
      <c r="AH46" s="2"/>
      <c r="AI46" s="2"/>
      <c r="AJ46" s="48"/>
      <c r="AK46" s="1"/>
      <c r="AL46" s="2"/>
      <c r="AM46" s="3"/>
      <c r="AN46" s="1"/>
      <c r="AO46" s="2"/>
      <c r="AP46" s="2"/>
      <c r="AQ46" s="92">
        <f t="shared" si="6"/>
        <v>0</v>
      </c>
      <c r="AR46" s="92">
        <f t="shared" si="7"/>
        <v>0</v>
      </c>
      <c r="AS46" s="92">
        <f t="shared" si="8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346"/>
      <c r="E47" s="347"/>
      <c r="F47" s="347"/>
      <c r="G47" s="347"/>
      <c r="H47" s="347"/>
      <c r="I47" s="347"/>
      <c r="J47" s="5">
        <f t="shared" si="9"/>
        <v>0</v>
      </c>
      <c r="K47" s="5">
        <f t="shared" si="10"/>
        <v>0</v>
      </c>
      <c r="L47" s="6">
        <f t="shared" si="11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6">
        <f t="shared" si="3"/>
        <v>0</v>
      </c>
      <c r="W47" s="5">
        <f t="shared" si="4"/>
        <v>0</v>
      </c>
      <c r="X47" s="6">
        <f t="shared" si="5"/>
        <v>0</v>
      </c>
      <c r="Y47" s="41"/>
      <c r="Z47" s="41"/>
      <c r="AA47" s="41"/>
      <c r="AB47" s="4"/>
      <c r="AC47" s="5"/>
      <c r="AD47" s="5"/>
      <c r="AE47" s="5"/>
      <c r="AF47" s="5"/>
      <c r="AG47" s="5"/>
      <c r="AH47" s="5"/>
      <c r="AI47" s="5"/>
      <c r="AJ47" s="47"/>
      <c r="AK47" s="4"/>
      <c r="AL47" s="5"/>
      <c r="AM47" s="6"/>
      <c r="AN47" s="4"/>
      <c r="AO47" s="5"/>
      <c r="AP47" s="5"/>
      <c r="AQ47" s="97">
        <f t="shared" si="6"/>
        <v>0</v>
      </c>
      <c r="AR47" s="97">
        <f t="shared" si="7"/>
        <v>0</v>
      </c>
      <c r="AS47" s="97">
        <f t="shared" si="8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344"/>
      <c r="E48" s="345"/>
      <c r="F48" s="345"/>
      <c r="G48" s="345"/>
      <c r="H48" s="345"/>
      <c r="I48" s="345"/>
      <c r="J48" s="2">
        <f t="shared" si="9"/>
        <v>0</v>
      </c>
      <c r="K48" s="2">
        <f t="shared" si="10"/>
        <v>0</v>
      </c>
      <c r="L48" s="3">
        <f t="shared" si="11"/>
        <v>0</v>
      </c>
      <c r="M48" s="42">
        <v>160</v>
      </c>
      <c r="N48" s="43">
        <v>33.7475</v>
      </c>
      <c r="O48" s="3">
        <v>14867.979</v>
      </c>
      <c r="P48" s="42">
        <v>30</v>
      </c>
      <c r="Q48" s="43">
        <v>3.765</v>
      </c>
      <c r="R48" s="43">
        <v>2349.06</v>
      </c>
      <c r="S48" s="43"/>
      <c r="T48" s="43"/>
      <c r="U48" s="90"/>
      <c r="V48" s="3">
        <f t="shared" si="3"/>
        <v>30</v>
      </c>
      <c r="W48" s="2">
        <f t="shared" si="4"/>
        <v>3.765</v>
      </c>
      <c r="X48" s="3">
        <f t="shared" si="5"/>
        <v>2349.06</v>
      </c>
      <c r="Y48" s="43"/>
      <c r="Z48" s="43"/>
      <c r="AA48" s="43"/>
      <c r="AB48" s="1">
        <v>12</v>
      </c>
      <c r="AC48" s="2">
        <v>1.211</v>
      </c>
      <c r="AD48" s="2">
        <v>507.444</v>
      </c>
      <c r="AE48" s="2"/>
      <c r="AF48" s="2"/>
      <c r="AG48" s="2"/>
      <c r="AH48" s="2"/>
      <c r="AI48" s="2"/>
      <c r="AJ48" s="48"/>
      <c r="AK48" s="1"/>
      <c r="AL48" s="2"/>
      <c r="AM48" s="3"/>
      <c r="AN48" s="1"/>
      <c r="AO48" s="2"/>
      <c r="AP48" s="2"/>
      <c r="AQ48" s="92">
        <f t="shared" si="6"/>
        <v>202</v>
      </c>
      <c r="AR48" s="92">
        <f t="shared" si="7"/>
        <v>38.7235</v>
      </c>
      <c r="AS48" s="92">
        <f t="shared" si="8"/>
        <v>17724.483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346"/>
      <c r="E49" s="347"/>
      <c r="F49" s="347"/>
      <c r="G49" s="347"/>
      <c r="H49" s="347"/>
      <c r="I49" s="347"/>
      <c r="J49" s="5">
        <f t="shared" si="9"/>
        <v>0</v>
      </c>
      <c r="K49" s="5">
        <f t="shared" si="10"/>
        <v>0</v>
      </c>
      <c r="L49" s="6">
        <f t="shared" si="11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6">
        <f t="shared" si="3"/>
        <v>0</v>
      </c>
      <c r="W49" s="5">
        <f t="shared" si="4"/>
        <v>0</v>
      </c>
      <c r="X49" s="6">
        <f t="shared" si="5"/>
        <v>0</v>
      </c>
      <c r="Y49" s="41"/>
      <c r="Z49" s="41"/>
      <c r="AA49" s="41"/>
      <c r="AB49" s="4"/>
      <c r="AC49" s="5"/>
      <c r="AD49" s="5"/>
      <c r="AE49" s="5"/>
      <c r="AF49" s="5"/>
      <c r="AG49" s="5"/>
      <c r="AH49" s="5"/>
      <c r="AI49" s="5"/>
      <c r="AJ49" s="47"/>
      <c r="AK49" s="4"/>
      <c r="AL49" s="5"/>
      <c r="AM49" s="6"/>
      <c r="AN49" s="4"/>
      <c r="AO49" s="5"/>
      <c r="AP49" s="5"/>
      <c r="AQ49" s="97">
        <f t="shared" si="6"/>
        <v>0</v>
      </c>
      <c r="AR49" s="97">
        <f t="shared" si="7"/>
        <v>0</v>
      </c>
      <c r="AS49" s="97">
        <f t="shared" si="8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344"/>
      <c r="E50" s="345"/>
      <c r="F50" s="345"/>
      <c r="G50" s="345"/>
      <c r="H50" s="345"/>
      <c r="I50" s="345"/>
      <c r="J50" s="2">
        <f t="shared" si="9"/>
        <v>0</v>
      </c>
      <c r="K50" s="2">
        <f t="shared" si="10"/>
        <v>0</v>
      </c>
      <c r="L50" s="3">
        <f t="shared" si="11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3">
        <f t="shared" si="3"/>
        <v>0</v>
      </c>
      <c r="W50" s="2">
        <f t="shared" si="4"/>
        <v>0</v>
      </c>
      <c r="X50" s="3">
        <f t="shared" si="5"/>
        <v>0</v>
      </c>
      <c r="Y50" s="43"/>
      <c r="Z50" s="43"/>
      <c r="AA50" s="43"/>
      <c r="AB50" s="1"/>
      <c r="AC50" s="2"/>
      <c r="AD50" s="2"/>
      <c r="AE50" s="2"/>
      <c r="AF50" s="2"/>
      <c r="AG50" s="2"/>
      <c r="AH50" s="2"/>
      <c r="AI50" s="2"/>
      <c r="AJ50" s="48"/>
      <c r="AK50" s="1"/>
      <c r="AL50" s="2"/>
      <c r="AM50" s="3"/>
      <c r="AN50" s="1"/>
      <c r="AO50" s="2"/>
      <c r="AP50" s="2"/>
      <c r="AQ50" s="92">
        <f t="shared" si="6"/>
        <v>0</v>
      </c>
      <c r="AR50" s="92">
        <f t="shared" si="7"/>
        <v>0</v>
      </c>
      <c r="AS50" s="92">
        <f t="shared" si="8"/>
        <v>0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346"/>
      <c r="E51" s="347"/>
      <c r="F51" s="347"/>
      <c r="G51" s="347"/>
      <c r="H51" s="347"/>
      <c r="I51" s="347"/>
      <c r="J51" s="5">
        <f t="shared" si="9"/>
        <v>0</v>
      </c>
      <c r="K51" s="5">
        <f t="shared" si="10"/>
        <v>0</v>
      </c>
      <c r="L51" s="6">
        <f t="shared" si="11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6">
        <f t="shared" si="3"/>
        <v>0</v>
      </c>
      <c r="W51" s="5">
        <f t="shared" si="4"/>
        <v>0</v>
      </c>
      <c r="X51" s="6">
        <f t="shared" si="5"/>
        <v>0</v>
      </c>
      <c r="Y51" s="41"/>
      <c r="Z51" s="41"/>
      <c r="AA51" s="41"/>
      <c r="AB51" s="4"/>
      <c r="AC51" s="5"/>
      <c r="AD51" s="5"/>
      <c r="AE51" s="5"/>
      <c r="AF51" s="5"/>
      <c r="AG51" s="5"/>
      <c r="AH51" s="5"/>
      <c r="AI51" s="5"/>
      <c r="AJ51" s="47"/>
      <c r="AK51" s="4"/>
      <c r="AL51" s="5"/>
      <c r="AM51" s="6"/>
      <c r="AN51" s="4"/>
      <c r="AO51" s="5"/>
      <c r="AP51" s="5"/>
      <c r="AQ51" s="97">
        <f t="shared" si="6"/>
        <v>0</v>
      </c>
      <c r="AR51" s="97">
        <f t="shared" si="7"/>
        <v>0</v>
      </c>
      <c r="AS51" s="97">
        <f t="shared" si="8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344"/>
      <c r="E52" s="345"/>
      <c r="F52" s="345"/>
      <c r="G52" s="345"/>
      <c r="H52" s="345"/>
      <c r="I52" s="345"/>
      <c r="J52" s="2">
        <f t="shared" si="9"/>
        <v>0</v>
      </c>
      <c r="K52" s="2">
        <f t="shared" si="10"/>
        <v>0</v>
      </c>
      <c r="L52" s="3">
        <f t="shared" si="11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3">
        <f t="shared" si="3"/>
        <v>0</v>
      </c>
      <c r="W52" s="2">
        <f t="shared" si="4"/>
        <v>0</v>
      </c>
      <c r="X52" s="3">
        <f t="shared" si="5"/>
        <v>0</v>
      </c>
      <c r="Y52" s="43"/>
      <c r="Z52" s="43"/>
      <c r="AA52" s="43"/>
      <c r="AB52" s="1"/>
      <c r="AC52" s="2"/>
      <c r="AD52" s="2"/>
      <c r="AE52" s="2"/>
      <c r="AF52" s="2"/>
      <c r="AG52" s="2"/>
      <c r="AH52" s="2"/>
      <c r="AI52" s="2"/>
      <c r="AJ52" s="48"/>
      <c r="AK52" s="1"/>
      <c r="AL52" s="2"/>
      <c r="AM52" s="3"/>
      <c r="AN52" s="1"/>
      <c r="AO52" s="2"/>
      <c r="AP52" s="2"/>
      <c r="AQ52" s="92">
        <f t="shared" si="6"/>
        <v>0</v>
      </c>
      <c r="AR52" s="92">
        <f t="shared" si="7"/>
        <v>0</v>
      </c>
      <c r="AS52" s="92">
        <f t="shared" si="8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346"/>
      <c r="E53" s="347"/>
      <c r="F53" s="347"/>
      <c r="G53" s="347"/>
      <c r="H53" s="347"/>
      <c r="I53" s="347"/>
      <c r="J53" s="5">
        <f t="shared" si="9"/>
        <v>0</v>
      </c>
      <c r="K53" s="5">
        <f t="shared" si="10"/>
        <v>0</v>
      </c>
      <c r="L53" s="6">
        <f t="shared" si="11"/>
        <v>0</v>
      </c>
      <c r="M53" s="40"/>
      <c r="N53" s="41"/>
      <c r="O53" s="15"/>
      <c r="P53" s="40"/>
      <c r="Q53" s="41"/>
      <c r="R53" s="41"/>
      <c r="S53" s="41"/>
      <c r="T53" s="41"/>
      <c r="U53" s="96"/>
      <c r="V53" s="6">
        <f t="shared" si="3"/>
        <v>0</v>
      </c>
      <c r="W53" s="5">
        <f t="shared" si="4"/>
        <v>0</v>
      </c>
      <c r="X53" s="6">
        <f t="shared" si="5"/>
        <v>0</v>
      </c>
      <c r="Y53" s="41"/>
      <c r="Z53" s="41"/>
      <c r="AA53" s="41"/>
      <c r="AB53" s="4"/>
      <c r="AC53" s="5"/>
      <c r="AD53" s="5"/>
      <c r="AE53" s="5"/>
      <c r="AF53" s="5"/>
      <c r="AG53" s="5"/>
      <c r="AH53" s="5"/>
      <c r="AI53" s="5"/>
      <c r="AJ53" s="47"/>
      <c r="AK53" s="4"/>
      <c r="AL53" s="5"/>
      <c r="AM53" s="6"/>
      <c r="AN53" s="4"/>
      <c r="AO53" s="5"/>
      <c r="AP53" s="5"/>
      <c r="AQ53" s="97">
        <f t="shared" si="6"/>
        <v>0</v>
      </c>
      <c r="AR53" s="97">
        <f t="shared" si="7"/>
        <v>0</v>
      </c>
      <c r="AS53" s="97">
        <f t="shared" si="8"/>
        <v>0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344"/>
      <c r="E54" s="345"/>
      <c r="F54" s="345"/>
      <c r="G54" s="345"/>
      <c r="H54" s="345"/>
      <c r="I54" s="345"/>
      <c r="J54" s="2">
        <f t="shared" si="9"/>
        <v>0</v>
      </c>
      <c r="K54" s="2">
        <f t="shared" si="10"/>
        <v>0</v>
      </c>
      <c r="L54" s="3">
        <f t="shared" si="11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3">
        <f t="shared" si="3"/>
        <v>0</v>
      </c>
      <c r="W54" s="2">
        <f t="shared" si="4"/>
        <v>0</v>
      </c>
      <c r="X54" s="3">
        <f t="shared" si="5"/>
        <v>0</v>
      </c>
      <c r="Y54" s="43"/>
      <c r="Z54" s="43"/>
      <c r="AA54" s="43"/>
      <c r="AB54" s="1"/>
      <c r="AC54" s="2"/>
      <c r="AD54" s="2"/>
      <c r="AE54" s="2"/>
      <c r="AF54" s="2"/>
      <c r="AG54" s="2"/>
      <c r="AH54" s="2"/>
      <c r="AI54" s="2"/>
      <c r="AJ54" s="48"/>
      <c r="AK54" s="1"/>
      <c r="AL54" s="2"/>
      <c r="AM54" s="3"/>
      <c r="AN54" s="1">
        <v>11</v>
      </c>
      <c r="AO54" s="2">
        <v>0.4491</v>
      </c>
      <c r="AP54" s="2">
        <v>429.669</v>
      </c>
      <c r="AQ54" s="92">
        <f t="shared" si="6"/>
        <v>11</v>
      </c>
      <c r="AR54" s="92">
        <f t="shared" si="7"/>
        <v>0.4491</v>
      </c>
      <c r="AS54" s="92">
        <f t="shared" si="8"/>
        <v>429.669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346"/>
      <c r="E55" s="347"/>
      <c r="F55" s="347"/>
      <c r="G55" s="347"/>
      <c r="H55" s="347"/>
      <c r="I55" s="347"/>
      <c r="J55" s="5">
        <f t="shared" si="9"/>
        <v>0</v>
      </c>
      <c r="K55" s="5">
        <f t="shared" si="10"/>
        <v>0</v>
      </c>
      <c r="L55" s="6">
        <f t="shared" si="11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6">
        <f t="shared" si="3"/>
        <v>0</v>
      </c>
      <c r="W55" s="5">
        <f t="shared" si="4"/>
        <v>0</v>
      </c>
      <c r="X55" s="6">
        <f t="shared" si="5"/>
        <v>0</v>
      </c>
      <c r="Y55" s="41"/>
      <c r="Z55" s="41"/>
      <c r="AA55" s="41"/>
      <c r="AB55" s="4"/>
      <c r="AC55" s="5"/>
      <c r="AD55" s="5"/>
      <c r="AE55" s="5"/>
      <c r="AF55" s="5"/>
      <c r="AG55" s="5"/>
      <c r="AH55" s="5"/>
      <c r="AI55" s="5"/>
      <c r="AJ55" s="47"/>
      <c r="AK55" s="4"/>
      <c r="AL55" s="5"/>
      <c r="AM55" s="6"/>
      <c r="AN55" s="4"/>
      <c r="AO55" s="5"/>
      <c r="AP55" s="5"/>
      <c r="AQ55" s="97">
        <f t="shared" si="6"/>
        <v>0</v>
      </c>
      <c r="AR55" s="97">
        <f t="shared" si="7"/>
        <v>0</v>
      </c>
      <c r="AS55" s="97">
        <f t="shared" si="8"/>
        <v>0</v>
      </c>
      <c r="AT55" s="10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344"/>
      <c r="E56" s="345"/>
      <c r="F56" s="345"/>
      <c r="G56" s="345"/>
      <c r="H56" s="345"/>
      <c r="I56" s="345"/>
      <c r="J56" s="2">
        <f t="shared" si="9"/>
        <v>0</v>
      </c>
      <c r="K56" s="2">
        <f t="shared" si="10"/>
        <v>0</v>
      </c>
      <c r="L56" s="3">
        <f t="shared" si="11"/>
        <v>0</v>
      </c>
      <c r="M56" s="42">
        <v>4</v>
      </c>
      <c r="N56" s="43">
        <v>0.932</v>
      </c>
      <c r="O56" s="3">
        <v>152.176</v>
      </c>
      <c r="P56" s="42"/>
      <c r="Q56" s="43"/>
      <c r="R56" s="43"/>
      <c r="S56" s="43"/>
      <c r="T56" s="43"/>
      <c r="U56" s="90"/>
      <c r="V56" s="3">
        <f t="shared" si="3"/>
        <v>0</v>
      </c>
      <c r="W56" s="2">
        <f t="shared" si="4"/>
        <v>0</v>
      </c>
      <c r="X56" s="3">
        <f t="shared" si="5"/>
        <v>0</v>
      </c>
      <c r="Y56" s="43"/>
      <c r="Z56" s="43"/>
      <c r="AA56" s="43"/>
      <c r="AB56" s="1"/>
      <c r="AC56" s="2"/>
      <c r="AD56" s="2"/>
      <c r="AE56" s="2"/>
      <c r="AF56" s="2"/>
      <c r="AG56" s="2"/>
      <c r="AH56" s="2"/>
      <c r="AI56" s="2"/>
      <c r="AJ56" s="48"/>
      <c r="AK56" s="1"/>
      <c r="AL56" s="2"/>
      <c r="AM56" s="3"/>
      <c r="AN56" s="1"/>
      <c r="AO56" s="2"/>
      <c r="AP56" s="2"/>
      <c r="AQ56" s="92">
        <f t="shared" si="6"/>
        <v>4</v>
      </c>
      <c r="AR56" s="92">
        <f t="shared" si="7"/>
        <v>0.932</v>
      </c>
      <c r="AS56" s="92">
        <f t="shared" si="8"/>
        <v>152.176</v>
      </c>
      <c r="AT56" s="107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346"/>
      <c r="E57" s="347"/>
      <c r="F57" s="347"/>
      <c r="G57" s="347"/>
      <c r="H57" s="347"/>
      <c r="I57" s="347"/>
      <c r="J57" s="5">
        <f t="shared" si="9"/>
        <v>0</v>
      </c>
      <c r="K57" s="5">
        <f t="shared" si="10"/>
        <v>0</v>
      </c>
      <c r="L57" s="6">
        <f t="shared" si="11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6">
        <f t="shared" si="3"/>
        <v>0</v>
      </c>
      <c r="W57" s="5">
        <f t="shared" si="4"/>
        <v>0</v>
      </c>
      <c r="X57" s="6">
        <f t="shared" si="5"/>
        <v>0</v>
      </c>
      <c r="Y57" s="41"/>
      <c r="Z57" s="41"/>
      <c r="AA57" s="41"/>
      <c r="AB57" s="4"/>
      <c r="AC57" s="5"/>
      <c r="AD57" s="5"/>
      <c r="AE57" s="5"/>
      <c r="AF57" s="5"/>
      <c r="AG57" s="5"/>
      <c r="AH57" s="5"/>
      <c r="AI57" s="5"/>
      <c r="AJ57" s="47"/>
      <c r="AK57" s="4"/>
      <c r="AL57" s="5"/>
      <c r="AM57" s="6"/>
      <c r="AN57" s="4"/>
      <c r="AO57" s="5"/>
      <c r="AP57" s="5"/>
      <c r="AQ57" s="97">
        <f t="shared" si="6"/>
        <v>0</v>
      </c>
      <c r="AR57" s="97">
        <f t="shared" si="7"/>
        <v>0</v>
      </c>
      <c r="AS57" s="97">
        <f t="shared" si="8"/>
        <v>0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348"/>
      <c r="E58" s="349"/>
      <c r="F58" s="349"/>
      <c r="G58" s="349"/>
      <c r="H58" s="349"/>
      <c r="I58" s="350"/>
      <c r="J58" s="23">
        <f t="shared" si="9"/>
        <v>0</v>
      </c>
      <c r="K58" s="23">
        <f t="shared" si="10"/>
        <v>0</v>
      </c>
      <c r="L58" s="19">
        <f t="shared" si="11"/>
        <v>0</v>
      </c>
      <c r="M58" s="44">
        <v>1543</v>
      </c>
      <c r="N58" s="45">
        <v>74.9461</v>
      </c>
      <c r="O58" s="19">
        <v>25270.354</v>
      </c>
      <c r="P58" s="44">
        <v>29</v>
      </c>
      <c r="Q58" s="45">
        <v>56.646</v>
      </c>
      <c r="R58" s="45">
        <v>21031.83</v>
      </c>
      <c r="S58" s="45">
        <v>12</v>
      </c>
      <c r="T58" s="45">
        <v>0.264</v>
      </c>
      <c r="U58" s="109">
        <v>210.497</v>
      </c>
      <c r="V58" s="19">
        <f t="shared" si="3"/>
        <v>41</v>
      </c>
      <c r="W58" s="23">
        <f t="shared" si="4"/>
        <v>56.910000000000004</v>
      </c>
      <c r="X58" s="19">
        <f t="shared" si="5"/>
        <v>21242.327</v>
      </c>
      <c r="Y58" s="45">
        <v>99</v>
      </c>
      <c r="Z58" s="45">
        <v>4.7867</v>
      </c>
      <c r="AA58" s="45">
        <v>1933.482</v>
      </c>
      <c r="AB58" s="20">
        <v>937</v>
      </c>
      <c r="AC58" s="23">
        <v>90.0046</v>
      </c>
      <c r="AD58" s="23">
        <v>18811.706</v>
      </c>
      <c r="AE58" s="23">
        <v>5</v>
      </c>
      <c r="AF58" s="23">
        <v>4.783</v>
      </c>
      <c r="AG58" s="23">
        <v>3952.996</v>
      </c>
      <c r="AH58" s="23">
        <v>6</v>
      </c>
      <c r="AI58" s="23">
        <v>0.168</v>
      </c>
      <c r="AJ58" s="50">
        <v>52.92</v>
      </c>
      <c r="AK58" s="20">
        <v>79</v>
      </c>
      <c r="AL58" s="23">
        <v>3.256</v>
      </c>
      <c r="AM58" s="19">
        <v>1898.473</v>
      </c>
      <c r="AN58" s="20">
        <v>13</v>
      </c>
      <c r="AO58" s="23">
        <v>0.2681</v>
      </c>
      <c r="AP58" s="23">
        <v>1954.108</v>
      </c>
      <c r="AQ58" s="110">
        <f t="shared" si="6"/>
        <v>2723</v>
      </c>
      <c r="AR58" s="110">
        <f t="shared" si="7"/>
        <v>235.1225</v>
      </c>
      <c r="AS58" s="110">
        <f t="shared" si="8"/>
        <v>75116.36600000001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344"/>
      <c r="E59" s="345"/>
      <c r="F59" s="345"/>
      <c r="G59" s="345"/>
      <c r="H59" s="345"/>
      <c r="I59" s="351"/>
      <c r="J59" s="112">
        <f t="shared" si="9"/>
        <v>0</v>
      </c>
      <c r="K59" s="112">
        <f t="shared" si="10"/>
        <v>0</v>
      </c>
      <c r="L59" s="113">
        <f t="shared" si="11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113">
        <f t="shared" si="3"/>
        <v>0</v>
      </c>
      <c r="W59" s="112">
        <f t="shared" si="4"/>
        <v>0</v>
      </c>
      <c r="X59" s="113">
        <f t="shared" si="5"/>
        <v>0</v>
      </c>
      <c r="Y59" s="43"/>
      <c r="Z59" s="43"/>
      <c r="AA59" s="43"/>
      <c r="AB59" s="1"/>
      <c r="AC59" s="51"/>
      <c r="AD59" s="2"/>
      <c r="AE59" s="2"/>
      <c r="AF59" s="51"/>
      <c r="AG59" s="2"/>
      <c r="AH59" s="2"/>
      <c r="AI59" s="51"/>
      <c r="AJ59" s="48"/>
      <c r="AK59" s="1"/>
      <c r="AL59" s="51"/>
      <c r="AM59" s="3"/>
      <c r="AN59" s="1"/>
      <c r="AO59" s="51"/>
      <c r="AP59" s="2"/>
      <c r="AQ59" s="114">
        <f t="shared" si="6"/>
        <v>0</v>
      </c>
      <c r="AR59" s="114">
        <f t="shared" si="7"/>
        <v>0</v>
      </c>
      <c r="AS59" s="114">
        <f t="shared" si="8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346"/>
      <c r="E60" s="347"/>
      <c r="F60" s="347"/>
      <c r="G60" s="347"/>
      <c r="H60" s="347"/>
      <c r="I60" s="352"/>
      <c r="J60" s="5">
        <f t="shared" si="9"/>
        <v>0</v>
      </c>
      <c r="K60" s="5">
        <f t="shared" si="10"/>
        <v>0</v>
      </c>
      <c r="L60" s="6">
        <f t="shared" si="11"/>
        <v>0</v>
      </c>
      <c r="M60" s="40">
        <v>74</v>
      </c>
      <c r="N60" s="41">
        <v>2.4557</v>
      </c>
      <c r="O60" s="15">
        <v>1052.363</v>
      </c>
      <c r="P60" s="40">
        <v>8</v>
      </c>
      <c r="Q60" s="41">
        <v>61.007</v>
      </c>
      <c r="R60" s="41">
        <v>18933.024</v>
      </c>
      <c r="S60" s="41"/>
      <c r="T60" s="41"/>
      <c r="U60" s="96"/>
      <c r="V60" s="6">
        <f t="shared" si="3"/>
        <v>8</v>
      </c>
      <c r="W60" s="5">
        <f t="shared" si="4"/>
        <v>61.007</v>
      </c>
      <c r="X60" s="6">
        <f t="shared" si="5"/>
        <v>18933.024</v>
      </c>
      <c r="Y60" s="41"/>
      <c r="Z60" s="41"/>
      <c r="AA60" s="41"/>
      <c r="AB60" s="4"/>
      <c r="AC60" s="5"/>
      <c r="AD60" s="5"/>
      <c r="AE60" s="5"/>
      <c r="AF60" s="5"/>
      <c r="AG60" s="5"/>
      <c r="AH60" s="5"/>
      <c r="AI60" s="5"/>
      <c r="AJ60" s="47"/>
      <c r="AK60" s="4"/>
      <c r="AL60" s="5"/>
      <c r="AM60" s="6"/>
      <c r="AN60" s="4">
        <v>6</v>
      </c>
      <c r="AO60" s="5">
        <v>0.3081</v>
      </c>
      <c r="AP60" s="5">
        <v>94.45</v>
      </c>
      <c r="AQ60" s="97">
        <f t="shared" si="6"/>
        <v>88</v>
      </c>
      <c r="AR60" s="97">
        <f t="shared" si="7"/>
        <v>63.7708</v>
      </c>
      <c r="AS60" s="97">
        <f t="shared" si="8"/>
        <v>20079.837000000003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348">
        <v>53</v>
      </c>
      <c r="E61" s="349">
        <v>16.4075</v>
      </c>
      <c r="F61" s="349">
        <v>4867.996</v>
      </c>
      <c r="G61" s="349">
        <v>48</v>
      </c>
      <c r="H61" s="349">
        <v>51.6981</v>
      </c>
      <c r="I61" s="353">
        <v>23865.639</v>
      </c>
      <c r="J61" s="23">
        <f>+J6+J8+J10+J12+J14+J16+J18+J20+J22+J24+J26+J28+J30+J32+J34+J36+J38+J40+J42+J44+J46+J48+J50+J52+J54+J56+J58</f>
        <v>101</v>
      </c>
      <c r="K61" s="23">
        <f>+K6+K8+K10+K12+K14+K16+K18+K20+K22+K24+K26+K28+K30+K32+K34+K36+K38+K40+K42+K44+K46+K48+K50+K52+K54+K56+K58</f>
        <v>68.1056</v>
      </c>
      <c r="L61" s="19">
        <f>+L6+L8+L10+L12+L14+L16+L18+L20+L22+L24+L26+L28+L30+L32+L34+L36+L38+L40+L42+L44+L46+L48+L50+L52+L54+L56+L58</f>
        <v>28733.635000000002</v>
      </c>
      <c r="M61" s="44">
        <v>1903</v>
      </c>
      <c r="N61" s="45">
        <v>867.9761</v>
      </c>
      <c r="O61" s="45">
        <v>400823.87499999994</v>
      </c>
      <c r="P61" s="44">
        <v>722</v>
      </c>
      <c r="Q61" s="45">
        <v>2991.86</v>
      </c>
      <c r="R61" s="45">
        <v>596324.737</v>
      </c>
      <c r="S61" s="44">
        <v>137</v>
      </c>
      <c r="T61" s="45">
        <v>4.042</v>
      </c>
      <c r="U61" s="45">
        <v>4225.2970000000005</v>
      </c>
      <c r="V61" s="19">
        <f>+V6+V8+V10+V12+V14+V16+V18+V20+V22+V24+V26+V28+V30+V32+V34+V36+V38+V40+V42+V44+V46+V48+V50+V52+V54+V56+V58</f>
        <v>859</v>
      </c>
      <c r="W61" s="23">
        <f>+W6+W8+W10+W12+W14+W16+W18+W20+W22+W24+W26+W28+W30+W32+W34+W36+W38+W40+W42+W44+W46+W48+W50+W52+W54+W56+W58</f>
        <v>2995.9019999999996</v>
      </c>
      <c r="X61" s="50">
        <f>+X6+X8+X10+X12+X14+X16+X18+X20+X22+X24+X26+X28+X30+X32+X34+X36+X38+X40+X42+X44+X46+X48+X50+X52+X54+X56+X58</f>
        <v>600550.0340000001</v>
      </c>
      <c r="Y61" s="303">
        <v>496</v>
      </c>
      <c r="Z61" s="45">
        <v>1951.8172000000002</v>
      </c>
      <c r="AA61" s="45">
        <v>125050.475</v>
      </c>
      <c r="AB61" s="44">
        <v>2613</v>
      </c>
      <c r="AC61" s="45">
        <v>232.4667</v>
      </c>
      <c r="AD61" s="45">
        <v>79634.825</v>
      </c>
      <c r="AE61" s="44">
        <v>211</v>
      </c>
      <c r="AF61" s="45">
        <v>20.929000000000002</v>
      </c>
      <c r="AG61" s="45">
        <v>13016.721000000001</v>
      </c>
      <c r="AH61" s="44">
        <v>163</v>
      </c>
      <c r="AI61" s="45">
        <v>27.7074</v>
      </c>
      <c r="AJ61" s="45">
        <v>10555.458</v>
      </c>
      <c r="AK61" s="44">
        <v>394</v>
      </c>
      <c r="AL61" s="45">
        <v>11.819400000000002</v>
      </c>
      <c r="AM61" s="45">
        <v>6929.3859999999995</v>
      </c>
      <c r="AN61" s="44">
        <v>264</v>
      </c>
      <c r="AO61" s="45">
        <v>25.2818</v>
      </c>
      <c r="AP61" s="45">
        <v>12212.339</v>
      </c>
      <c r="AQ61" s="110">
        <f t="shared" si="6"/>
        <v>7004</v>
      </c>
      <c r="AR61" s="110">
        <f t="shared" si="7"/>
        <v>6202.0052000000005</v>
      </c>
      <c r="AS61" s="110">
        <f t="shared" si="8"/>
        <v>1277506.748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344">
        <v>0</v>
      </c>
      <c r="E62" s="345">
        <v>0</v>
      </c>
      <c r="F62" s="345">
        <v>0</v>
      </c>
      <c r="G62" s="345">
        <v>0</v>
      </c>
      <c r="H62" s="345">
        <v>0</v>
      </c>
      <c r="I62" s="351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304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6"/>
        <v>0</v>
      </c>
      <c r="AR62" s="92">
        <f t="shared" si="7"/>
        <v>0</v>
      </c>
      <c r="AS62" s="92">
        <f t="shared" si="8"/>
        <v>0</v>
      </c>
      <c r="AT62" s="108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346">
        <v>13</v>
      </c>
      <c r="E63" s="347">
        <v>321.9276</v>
      </c>
      <c r="F63" s="347">
        <v>171136.411</v>
      </c>
      <c r="G63" s="347">
        <v>9</v>
      </c>
      <c r="H63" s="347">
        <v>259.6188</v>
      </c>
      <c r="I63" s="352">
        <v>143091.281</v>
      </c>
      <c r="J63" s="5">
        <f>+J7+J9+J11+J13+J15+J17+J19+J21+J23+J25+J27+J29+J31+J33+J35+J37+J39+J41+J43+J45+J47+J49+J51+J53+J55+J57+J60</f>
        <v>22</v>
      </c>
      <c r="K63" s="5">
        <f>+K7+K9+K11+K13+K15+K17+K19+K21+K23+K25+K27+K29+K31+K33+K35+K37+K39+K41+K43+K45+K47+K49+K51+K53+K55+K57+K60</f>
        <v>581.5464</v>
      </c>
      <c r="L63" s="6">
        <f>+L7+L9+L11+L13+L15+L17+L19+L21+L23+L25+L27+L29+L31+L33+L35+L37+L39+L41+L43+L45+L47+L49+L51+L53+L55+L57+L60</f>
        <v>314227.692</v>
      </c>
      <c r="M63" s="40">
        <v>115</v>
      </c>
      <c r="N63" s="41">
        <v>365.64869999999996</v>
      </c>
      <c r="O63" s="41">
        <v>77370.999</v>
      </c>
      <c r="P63" s="40">
        <v>12</v>
      </c>
      <c r="Q63" s="41">
        <v>986.2389999999999</v>
      </c>
      <c r="R63" s="41">
        <v>68600.535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12</v>
      </c>
      <c r="W63" s="5">
        <f>+W7+W9+W11+W13+W15+W17+W19+W21+W23+W25+W27+W29+W31+W33+W35+W37+W39+W41+W43+W45+W47+W49+W51+W53+W55+W57+W60</f>
        <v>986.2389999999999</v>
      </c>
      <c r="X63" s="47">
        <f>+X7+X9+X11+X13+X15+X17+X19+X21+X23+X25+X27+X29+X31+X33+X35+X37+X39+X41+X43+X45+X47+X49+X51+X53+X55+X57+X60</f>
        <v>68600.535</v>
      </c>
      <c r="Y63" s="305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6</v>
      </c>
      <c r="AO63" s="41">
        <v>0.3081</v>
      </c>
      <c r="AP63" s="41">
        <v>94.45</v>
      </c>
      <c r="AQ63" s="97">
        <f t="shared" si="6"/>
        <v>155</v>
      </c>
      <c r="AR63" s="97">
        <f t="shared" si="7"/>
        <v>1933.7422</v>
      </c>
      <c r="AS63" s="97">
        <f t="shared" si="8"/>
        <v>460293.676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344"/>
      <c r="E64" s="345"/>
      <c r="F64" s="345"/>
      <c r="G64" s="345">
        <v>255</v>
      </c>
      <c r="H64" s="345">
        <v>316.6035</v>
      </c>
      <c r="I64" s="345">
        <v>80659.881</v>
      </c>
      <c r="J64" s="2">
        <f aca="true" t="shared" si="12" ref="J64:L67">D64+G64</f>
        <v>255</v>
      </c>
      <c r="K64" s="2">
        <f t="shared" si="12"/>
        <v>316.6035</v>
      </c>
      <c r="L64" s="3">
        <f t="shared" si="12"/>
        <v>80659.881</v>
      </c>
      <c r="M64" s="42">
        <v>1203</v>
      </c>
      <c r="N64" s="43">
        <v>139.5731</v>
      </c>
      <c r="O64" s="3">
        <v>116213.736</v>
      </c>
      <c r="P64" s="42">
        <v>2382</v>
      </c>
      <c r="Q64" s="43">
        <v>522.448</v>
      </c>
      <c r="R64" s="43">
        <v>137193.428</v>
      </c>
      <c r="S64" s="43">
        <v>36</v>
      </c>
      <c r="T64" s="43">
        <v>0.839</v>
      </c>
      <c r="U64" s="90">
        <v>875.371</v>
      </c>
      <c r="V64" s="3">
        <f aca="true" t="shared" si="13" ref="V64:V70">P64+S64</f>
        <v>2418</v>
      </c>
      <c r="W64" s="2">
        <f aca="true" t="shared" si="14" ref="W64:W70">Q64+T64</f>
        <v>523.287</v>
      </c>
      <c r="X64" s="3">
        <f aca="true" t="shared" si="15" ref="X64:X70">R64+U64</f>
        <v>138068.79900000003</v>
      </c>
      <c r="Y64" s="43">
        <v>16</v>
      </c>
      <c r="Z64" s="43">
        <v>1401.6707</v>
      </c>
      <c r="AA64" s="43">
        <v>66143.169</v>
      </c>
      <c r="AB64" s="1">
        <v>51</v>
      </c>
      <c r="AC64" s="2">
        <v>2.3</v>
      </c>
      <c r="AD64" s="2">
        <v>2923.552</v>
      </c>
      <c r="AE64" s="2">
        <v>13</v>
      </c>
      <c r="AF64" s="2">
        <v>2.459</v>
      </c>
      <c r="AG64" s="2">
        <v>642.925</v>
      </c>
      <c r="AH64" s="2"/>
      <c r="AI64" s="2"/>
      <c r="AJ64" s="48"/>
      <c r="AK64" s="1"/>
      <c r="AL64" s="2"/>
      <c r="AM64" s="3"/>
      <c r="AN64" s="1"/>
      <c r="AO64" s="2"/>
      <c r="AP64" s="2"/>
      <c r="AQ64" s="92">
        <f t="shared" si="6"/>
        <v>3956</v>
      </c>
      <c r="AR64" s="92">
        <f t="shared" si="7"/>
        <v>2385.8933</v>
      </c>
      <c r="AS64" s="92">
        <f t="shared" si="8"/>
        <v>404652.062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346">
        <v>461</v>
      </c>
      <c r="E65" s="347">
        <v>61.094</v>
      </c>
      <c r="F65" s="347">
        <v>63199.016</v>
      </c>
      <c r="G65" s="347">
        <v>78</v>
      </c>
      <c r="H65" s="347">
        <v>378.0457</v>
      </c>
      <c r="I65" s="347">
        <v>166375.69</v>
      </c>
      <c r="J65" s="5">
        <f t="shared" si="12"/>
        <v>539</v>
      </c>
      <c r="K65" s="5">
        <f t="shared" si="12"/>
        <v>439.1397</v>
      </c>
      <c r="L65" s="6">
        <f t="shared" si="12"/>
        <v>229574.706</v>
      </c>
      <c r="M65" s="40">
        <v>16</v>
      </c>
      <c r="N65" s="41">
        <v>2.9978</v>
      </c>
      <c r="O65" s="15">
        <v>416.88</v>
      </c>
      <c r="P65" s="40">
        <v>67</v>
      </c>
      <c r="Q65" s="41">
        <v>193.02</v>
      </c>
      <c r="R65" s="41">
        <v>22396.949</v>
      </c>
      <c r="S65" s="41"/>
      <c r="T65" s="41"/>
      <c r="U65" s="96"/>
      <c r="V65" s="6">
        <f t="shared" si="13"/>
        <v>67</v>
      </c>
      <c r="W65" s="5">
        <f t="shared" si="14"/>
        <v>193.02</v>
      </c>
      <c r="X65" s="6">
        <f t="shared" si="15"/>
        <v>22396.949</v>
      </c>
      <c r="Y65" s="41"/>
      <c r="Z65" s="41"/>
      <c r="AA65" s="41"/>
      <c r="AB65" s="4"/>
      <c r="AC65" s="5"/>
      <c r="AD65" s="5"/>
      <c r="AE65" s="5"/>
      <c r="AF65" s="5"/>
      <c r="AG65" s="5"/>
      <c r="AH65" s="5"/>
      <c r="AI65" s="5"/>
      <c r="AJ65" s="47"/>
      <c r="AK65" s="4"/>
      <c r="AL65" s="5"/>
      <c r="AM65" s="6"/>
      <c r="AN65" s="4"/>
      <c r="AO65" s="5"/>
      <c r="AP65" s="5"/>
      <c r="AQ65" s="97">
        <f t="shared" si="6"/>
        <v>622</v>
      </c>
      <c r="AR65" s="97">
        <f t="shared" si="7"/>
        <v>635.1575</v>
      </c>
      <c r="AS65" s="97">
        <f t="shared" si="8"/>
        <v>252388.535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344"/>
      <c r="E66" s="345"/>
      <c r="F66" s="345"/>
      <c r="G66" s="345"/>
      <c r="H66" s="345"/>
      <c r="I66" s="345"/>
      <c r="J66" s="2">
        <f t="shared" si="12"/>
        <v>0</v>
      </c>
      <c r="K66" s="2">
        <f t="shared" si="12"/>
        <v>0</v>
      </c>
      <c r="L66" s="3">
        <f t="shared" si="12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3">
        <f t="shared" si="13"/>
        <v>0</v>
      </c>
      <c r="W66" s="2">
        <f t="shared" si="14"/>
        <v>0</v>
      </c>
      <c r="X66" s="3">
        <f t="shared" si="15"/>
        <v>0</v>
      </c>
      <c r="Y66" s="43"/>
      <c r="Z66" s="43"/>
      <c r="AA66" s="43"/>
      <c r="AB66" s="1"/>
      <c r="AC66" s="2"/>
      <c r="AD66" s="2"/>
      <c r="AE66" s="2"/>
      <c r="AF66" s="2"/>
      <c r="AG66" s="2"/>
      <c r="AH66" s="2"/>
      <c r="AI66" s="2"/>
      <c r="AJ66" s="48"/>
      <c r="AK66" s="1"/>
      <c r="AL66" s="2"/>
      <c r="AM66" s="3"/>
      <c r="AN66" s="1"/>
      <c r="AO66" s="2"/>
      <c r="AP66" s="2"/>
      <c r="AQ66" s="92">
        <f t="shared" si="6"/>
        <v>0</v>
      </c>
      <c r="AR66" s="92">
        <f t="shared" si="7"/>
        <v>0</v>
      </c>
      <c r="AS66" s="92">
        <f t="shared" si="8"/>
        <v>0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346"/>
      <c r="E67" s="347"/>
      <c r="F67" s="347"/>
      <c r="G67" s="347"/>
      <c r="H67" s="347"/>
      <c r="I67" s="347"/>
      <c r="J67" s="5">
        <f t="shared" si="12"/>
        <v>0</v>
      </c>
      <c r="K67" s="5">
        <f t="shared" si="12"/>
        <v>0</v>
      </c>
      <c r="L67" s="6">
        <f t="shared" si="12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13"/>
        <v>0</v>
      </c>
      <c r="W67" s="5">
        <f t="shared" si="14"/>
        <v>0</v>
      </c>
      <c r="X67" s="6">
        <f t="shared" si="15"/>
        <v>0</v>
      </c>
      <c r="Y67" s="41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47"/>
      <c r="AK67" s="4"/>
      <c r="AL67" s="5"/>
      <c r="AM67" s="6"/>
      <c r="AN67" s="4"/>
      <c r="AO67" s="5"/>
      <c r="AP67" s="5"/>
      <c r="AQ67" s="97">
        <f t="shared" si="6"/>
        <v>0</v>
      </c>
      <c r="AR67" s="97">
        <f t="shared" si="7"/>
        <v>0</v>
      </c>
      <c r="AS67" s="97">
        <f t="shared" si="8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333">
        <f aca="true" t="shared" si="16" ref="D68:L68">+D61+D64+D66</f>
        <v>53</v>
      </c>
      <c r="E68" s="333">
        <f t="shared" si="16"/>
        <v>16.4075</v>
      </c>
      <c r="F68" s="333">
        <f t="shared" si="16"/>
        <v>4867.996</v>
      </c>
      <c r="G68" s="333">
        <f t="shared" si="16"/>
        <v>303</v>
      </c>
      <c r="H68" s="333">
        <f t="shared" si="16"/>
        <v>368.3016</v>
      </c>
      <c r="I68" s="333">
        <f t="shared" si="16"/>
        <v>104525.51999999999</v>
      </c>
      <c r="J68" s="2">
        <f t="shared" si="16"/>
        <v>356</v>
      </c>
      <c r="K68" s="2">
        <f t="shared" si="16"/>
        <v>384.7091</v>
      </c>
      <c r="L68" s="3">
        <f t="shared" si="16"/>
        <v>109393.516</v>
      </c>
      <c r="M68" s="43">
        <v>3106</v>
      </c>
      <c r="N68" s="43">
        <v>1007.5491999999999</v>
      </c>
      <c r="O68" s="43">
        <v>517037.6109999999</v>
      </c>
      <c r="P68" s="43">
        <v>3104</v>
      </c>
      <c r="Q68" s="43">
        <v>3514.308</v>
      </c>
      <c r="R68" s="43">
        <v>733518.165</v>
      </c>
      <c r="S68" s="43">
        <v>173</v>
      </c>
      <c r="T68" s="43">
        <v>4.881</v>
      </c>
      <c r="U68" s="43">
        <v>5100.668000000001</v>
      </c>
      <c r="V68" s="3">
        <f>V61+V64+V66</f>
        <v>3277</v>
      </c>
      <c r="W68" s="2">
        <f>W61+W64+W66</f>
        <v>3519.1889999999994</v>
      </c>
      <c r="X68" s="3">
        <f>X61+X64+X66</f>
        <v>738618.8330000001</v>
      </c>
      <c r="Y68" s="43">
        <v>512</v>
      </c>
      <c r="Z68" s="43">
        <v>3353.4879</v>
      </c>
      <c r="AA68" s="43">
        <v>191193.644</v>
      </c>
      <c r="AB68" s="1">
        <v>2664</v>
      </c>
      <c r="AC68" s="2">
        <v>234.76670000000001</v>
      </c>
      <c r="AD68" s="2">
        <v>82558.377</v>
      </c>
      <c r="AE68" s="43">
        <v>224</v>
      </c>
      <c r="AF68" s="43">
        <v>23.388</v>
      </c>
      <c r="AG68" s="43">
        <v>13659.646</v>
      </c>
      <c r="AH68" s="43">
        <v>163</v>
      </c>
      <c r="AI68" s="43">
        <v>27.7074</v>
      </c>
      <c r="AJ68" s="43">
        <v>10555.458</v>
      </c>
      <c r="AK68" s="43">
        <v>394</v>
      </c>
      <c r="AL68" s="43">
        <v>11.819400000000002</v>
      </c>
      <c r="AM68" s="43">
        <v>6929.3859999999995</v>
      </c>
      <c r="AN68" s="43">
        <v>264</v>
      </c>
      <c r="AO68" s="43">
        <v>25.2818</v>
      </c>
      <c r="AP68" s="43">
        <v>12212.339</v>
      </c>
      <c r="AQ68" s="92">
        <f t="shared" si="6"/>
        <v>10960</v>
      </c>
      <c r="AR68" s="92">
        <f t="shared" si="7"/>
        <v>8587.8985</v>
      </c>
      <c r="AS68" s="92">
        <f t="shared" si="8"/>
        <v>1682158.8099999998</v>
      </c>
      <c r="AT68" s="107" t="s">
        <v>10</v>
      </c>
      <c r="AU68" s="391" t="s">
        <v>112</v>
      </c>
      <c r="AV68" s="392"/>
      <c r="AW68" s="71"/>
    </row>
    <row r="69" spans="1:49" ht="18.75">
      <c r="A69" s="397"/>
      <c r="B69" s="398"/>
      <c r="C69" s="95" t="s">
        <v>11</v>
      </c>
      <c r="D69" s="334">
        <f aca="true" t="shared" si="17" ref="D69:L69">+D63+D65+D67</f>
        <v>474</v>
      </c>
      <c r="E69" s="334">
        <f t="shared" si="17"/>
        <v>383.0216</v>
      </c>
      <c r="F69" s="335">
        <f t="shared" si="17"/>
        <v>234335.427</v>
      </c>
      <c r="G69" s="334">
        <f t="shared" si="17"/>
        <v>87</v>
      </c>
      <c r="H69" s="334">
        <f t="shared" si="17"/>
        <v>637.6645000000001</v>
      </c>
      <c r="I69" s="335">
        <f t="shared" si="17"/>
        <v>309466.971</v>
      </c>
      <c r="J69" s="5">
        <f t="shared" si="17"/>
        <v>561</v>
      </c>
      <c r="K69" s="5">
        <f t="shared" si="17"/>
        <v>1020.6860999999999</v>
      </c>
      <c r="L69" s="6">
        <f t="shared" si="17"/>
        <v>543802.398</v>
      </c>
      <c r="M69" s="41">
        <v>131</v>
      </c>
      <c r="N69" s="41">
        <v>368.64649999999995</v>
      </c>
      <c r="O69" s="41">
        <v>77787.879</v>
      </c>
      <c r="P69" s="41">
        <v>79</v>
      </c>
      <c r="Q69" s="41">
        <v>1179.259</v>
      </c>
      <c r="R69" s="41">
        <v>90997.484</v>
      </c>
      <c r="S69" s="41">
        <v>0</v>
      </c>
      <c r="T69" s="41">
        <v>0</v>
      </c>
      <c r="U69" s="41">
        <v>0</v>
      </c>
      <c r="V69" s="6">
        <f>+V63+V65+V67</f>
        <v>79</v>
      </c>
      <c r="W69" s="5">
        <f>+W63+W65+W67</f>
        <v>1179.259</v>
      </c>
      <c r="X69" s="6">
        <f>+X63+X65+X67</f>
        <v>90997.484</v>
      </c>
      <c r="Y69" s="41">
        <v>0</v>
      </c>
      <c r="Z69" s="41">
        <v>0</v>
      </c>
      <c r="AA69" s="41">
        <v>0</v>
      </c>
      <c r="AB69" s="4">
        <v>0</v>
      </c>
      <c r="AC69" s="5">
        <v>0</v>
      </c>
      <c r="AD69" s="5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6</v>
      </c>
      <c r="AO69" s="41">
        <v>0.3081</v>
      </c>
      <c r="AP69" s="41">
        <v>94.45</v>
      </c>
      <c r="AQ69" s="97">
        <f>AN69+AK69+AH69+AE69+AB69+Y69+S69+P69+M69+G69+D69</f>
        <v>777</v>
      </c>
      <c r="AR69" s="97">
        <f t="shared" si="7"/>
        <v>2568.8997</v>
      </c>
      <c r="AS69" s="97">
        <f t="shared" si="8"/>
        <v>712682.211</v>
      </c>
      <c r="AT69" s="95" t="s">
        <v>11</v>
      </c>
      <c r="AU69" s="393"/>
      <c r="AV69" s="394"/>
      <c r="AW69" s="71"/>
    </row>
    <row r="70" spans="1:49" ht="19.5" thickBot="1">
      <c r="A70" s="399" t="s">
        <v>113</v>
      </c>
      <c r="B70" s="400" t="s">
        <v>56</v>
      </c>
      <c r="C70" s="401"/>
      <c r="D70" s="336"/>
      <c r="E70" s="336"/>
      <c r="F70" s="337"/>
      <c r="G70" s="336"/>
      <c r="H70" s="336"/>
      <c r="I70" s="337"/>
      <c r="J70" s="53"/>
      <c r="K70" s="53">
        <f>E70+H70</f>
        <v>0</v>
      </c>
      <c r="L70" s="54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54">
        <f t="shared" si="13"/>
        <v>0</v>
      </c>
      <c r="W70" s="53">
        <f t="shared" si="14"/>
        <v>0</v>
      </c>
      <c r="X70" s="54">
        <f t="shared" si="15"/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53">
        <f t="shared" si="7"/>
        <v>0</v>
      </c>
      <c r="AR70" s="53">
        <f t="shared" si="7"/>
        <v>0</v>
      </c>
      <c r="AS70" s="53">
        <f t="shared" si="8"/>
        <v>0</v>
      </c>
      <c r="AT70" s="402" t="s">
        <v>113</v>
      </c>
      <c r="AU70" s="400" t="s">
        <v>56</v>
      </c>
      <c r="AV70" s="403"/>
      <c r="AW70" s="71"/>
    </row>
    <row r="71" spans="1:49" ht="19.5" thickBot="1">
      <c r="A71" s="386" t="s">
        <v>114</v>
      </c>
      <c r="B71" s="387" t="s">
        <v>57</v>
      </c>
      <c r="C71" s="388"/>
      <c r="D71" s="336">
        <f aca="true" t="shared" si="18" ref="D71:L71">D68+D69</f>
        <v>527</v>
      </c>
      <c r="E71" s="336">
        <f t="shared" si="18"/>
        <v>399.42909999999995</v>
      </c>
      <c r="F71" s="337">
        <f t="shared" si="18"/>
        <v>239203.423</v>
      </c>
      <c r="G71" s="336">
        <f t="shared" si="18"/>
        <v>390</v>
      </c>
      <c r="H71" s="336">
        <f t="shared" si="18"/>
        <v>1005.9661000000001</v>
      </c>
      <c r="I71" s="337">
        <f t="shared" si="18"/>
        <v>413992.49100000004</v>
      </c>
      <c r="J71" s="120">
        <f t="shared" si="18"/>
        <v>917</v>
      </c>
      <c r="K71" s="120">
        <f t="shared" si="18"/>
        <v>1405.3952</v>
      </c>
      <c r="L71" s="121">
        <f t="shared" si="18"/>
        <v>653195.9140000001</v>
      </c>
      <c r="M71" s="118">
        <v>3237</v>
      </c>
      <c r="N71" s="119">
        <v>1376.1956999999998</v>
      </c>
      <c r="O71" s="302">
        <v>594825.4899999999</v>
      </c>
      <c r="P71" s="118">
        <v>3183</v>
      </c>
      <c r="Q71" s="119">
        <v>4693.567</v>
      </c>
      <c r="R71" s="302">
        <v>824515.649</v>
      </c>
      <c r="S71" s="118">
        <v>173</v>
      </c>
      <c r="T71" s="119">
        <v>4.881</v>
      </c>
      <c r="U71" s="118">
        <v>5100.668000000001</v>
      </c>
      <c r="V71" s="121">
        <f>V68+V69+V70</f>
        <v>3356</v>
      </c>
      <c r="W71" s="120">
        <f>W68+W69+W70</f>
        <v>4698.447999999999</v>
      </c>
      <c r="X71" s="121">
        <f>X68+X69+X70</f>
        <v>829616.317</v>
      </c>
      <c r="Y71" s="118">
        <v>512</v>
      </c>
      <c r="Z71" s="119">
        <v>3353.4879</v>
      </c>
      <c r="AA71" s="118">
        <v>191193.644</v>
      </c>
      <c r="AB71" s="118">
        <v>2664</v>
      </c>
      <c r="AC71" s="119">
        <v>234.76670000000001</v>
      </c>
      <c r="AD71" s="302">
        <v>82558.377</v>
      </c>
      <c r="AE71" s="118">
        <v>224</v>
      </c>
      <c r="AF71" s="119">
        <v>23.388</v>
      </c>
      <c r="AG71" s="118">
        <v>13659.646</v>
      </c>
      <c r="AH71" s="306">
        <v>163</v>
      </c>
      <c r="AI71" s="119">
        <v>27.7074</v>
      </c>
      <c r="AJ71" s="118">
        <v>10555.458</v>
      </c>
      <c r="AK71" s="306">
        <v>394</v>
      </c>
      <c r="AL71" s="119">
        <v>11.819400000000002</v>
      </c>
      <c r="AM71" s="118">
        <v>6929.3859999999995</v>
      </c>
      <c r="AN71" s="306">
        <v>270</v>
      </c>
      <c r="AO71" s="119">
        <v>25.5899</v>
      </c>
      <c r="AP71" s="118">
        <v>12306.789</v>
      </c>
      <c r="AQ71" s="122">
        <f>AN71+AK71+AH71+AE71+AB71+Y71+S71+P71+M71+G71+D71</f>
        <v>11737</v>
      </c>
      <c r="AR71" s="122">
        <f>AO71+AL71+AI71+AF71+AC71+Z71+T71+Q71+N71+H71+E71</f>
        <v>11156.7982</v>
      </c>
      <c r="AS71" s="120">
        <f>AP71+AM71+AJ71+AG71+AD71+AA71+U71+R71+O71+I71+F71</f>
        <v>2394841.0209999997</v>
      </c>
      <c r="AT71" s="389" t="s">
        <v>114</v>
      </c>
      <c r="AU71" s="387" t="s">
        <v>57</v>
      </c>
      <c r="AV71" s="390" t="s">
        <v>0</v>
      </c>
      <c r="AW71" s="71"/>
    </row>
    <row r="72" spans="24:47" ht="18.75">
      <c r="X72" s="123" t="s">
        <v>115</v>
      </c>
      <c r="AU72" s="123" t="s">
        <v>115</v>
      </c>
    </row>
    <row r="73" spans="44:45" ht="18.75">
      <c r="AR73" s="124"/>
      <c r="AS73" s="124"/>
    </row>
    <row r="86" ht="18.75">
      <c r="D86" s="124"/>
    </row>
    <row r="87" ht="18.75">
      <c r="D87" s="124"/>
    </row>
    <row r="88" ht="18.75">
      <c r="D88" s="124"/>
    </row>
    <row r="89" ht="18.75">
      <c r="D89" s="124"/>
    </row>
    <row r="90" ht="18.75">
      <c r="D90" s="124"/>
    </row>
    <row r="91" ht="18.75">
      <c r="D91" s="124"/>
    </row>
    <row r="92" ht="18.75">
      <c r="D92" s="124"/>
    </row>
    <row r="93" ht="18.75">
      <c r="D93" s="124"/>
    </row>
    <row r="94" ht="18.75">
      <c r="D94" s="124"/>
    </row>
    <row r="95" ht="18.75">
      <c r="D95" s="124"/>
    </row>
    <row r="96" ht="18.75">
      <c r="D96" s="124"/>
    </row>
    <row r="97" ht="18.75">
      <c r="D97" s="124"/>
    </row>
  </sheetData>
  <sheetProtection/>
  <mergeCells count="69">
    <mergeCell ref="AB3:AD3"/>
    <mergeCell ref="A1:X1"/>
    <mergeCell ref="S3:U3"/>
    <mergeCell ref="A71:C71"/>
    <mergeCell ref="AT71:AV71"/>
    <mergeCell ref="AU68:AV69"/>
    <mergeCell ref="A68:B69"/>
    <mergeCell ref="A70:C70"/>
    <mergeCell ref="AT70:AV70"/>
    <mergeCell ref="B64:B65"/>
    <mergeCell ref="AU64:AU65"/>
    <mergeCell ref="B66:B67"/>
    <mergeCell ref="AU66:AU67"/>
    <mergeCell ref="A59:B59"/>
    <mergeCell ref="AU59:AV59"/>
    <mergeCell ref="A62:B62"/>
    <mergeCell ref="AU62:AV62"/>
    <mergeCell ref="B54:B55"/>
    <mergeCell ref="AU54:AU55"/>
    <mergeCell ref="A56:B57"/>
    <mergeCell ref="AU56:AV57"/>
    <mergeCell ref="B50:B51"/>
    <mergeCell ref="AU50:AU51"/>
    <mergeCell ref="B52:B53"/>
    <mergeCell ref="AU52:AU53"/>
    <mergeCell ref="B46:B47"/>
    <mergeCell ref="AU46:AU47"/>
    <mergeCell ref="B48:B49"/>
    <mergeCell ref="AU48:AU49"/>
    <mergeCell ref="B42:B43"/>
    <mergeCell ref="AU42:AU43"/>
    <mergeCell ref="B44:B45"/>
    <mergeCell ref="AU44:AU45"/>
    <mergeCell ref="B38:B39"/>
    <mergeCell ref="AU38:AU39"/>
    <mergeCell ref="B40:B41"/>
    <mergeCell ref="AU40:AU41"/>
    <mergeCell ref="B34:B35"/>
    <mergeCell ref="AU34:AU35"/>
    <mergeCell ref="B36:B37"/>
    <mergeCell ref="AU36:AU37"/>
    <mergeCell ref="B30:B31"/>
    <mergeCell ref="AU30:AU31"/>
    <mergeCell ref="B32:B33"/>
    <mergeCell ref="AU32:AU33"/>
    <mergeCell ref="B26:B27"/>
    <mergeCell ref="AU26:AU27"/>
    <mergeCell ref="B28:B29"/>
    <mergeCell ref="AU28:AU29"/>
    <mergeCell ref="B14:B15"/>
    <mergeCell ref="AU14:AU15"/>
    <mergeCell ref="B22:B23"/>
    <mergeCell ref="AU22:AU23"/>
    <mergeCell ref="B24:B25"/>
    <mergeCell ref="AU24:AU25"/>
    <mergeCell ref="B18:B19"/>
    <mergeCell ref="AU18:AU19"/>
    <mergeCell ref="B20:B21"/>
    <mergeCell ref="AU20:AU21"/>
    <mergeCell ref="B6:B7"/>
    <mergeCell ref="AU6:AU7"/>
    <mergeCell ref="B8:B9"/>
    <mergeCell ref="AU8:AU9"/>
    <mergeCell ref="B16:B17"/>
    <mergeCell ref="AU16:AU17"/>
    <mergeCell ref="B10:B11"/>
    <mergeCell ref="AU10:AU11"/>
    <mergeCell ref="B12:B13"/>
    <mergeCell ref="AU12:AU13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2" manualBreakCount="2">
    <brk id="24" max="72" man="1"/>
    <brk id="4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D54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8.125" style="55" customWidth="1"/>
    <col min="13" max="13" width="12.625" style="55" customWidth="1"/>
    <col min="14" max="14" width="16.625" style="55" customWidth="1"/>
    <col min="15" max="15" width="17.875" style="55" customWidth="1"/>
    <col min="16" max="16" width="12.625" style="55" customWidth="1"/>
    <col min="17" max="17" width="16.625" style="55" customWidth="1"/>
    <col min="18" max="18" width="17.6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6" width="16.625" style="55" customWidth="1"/>
    <col min="27" max="27" width="17.8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104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104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101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6" t="s">
        <v>88</v>
      </c>
      <c r="W3" s="67"/>
      <c r="X3" s="125"/>
      <c r="Y3" s="379" t="s">
        <v>89</v>
      </c>
      <c r="Z3" s="380"/>
      <c r="AA3" s="381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42"/>
      <c r="E6" s="43"/>
      <c r="F6" s="43">
        <v>0</v>
      </c>
      <c r="G6" s="345"/>
      <c r="H6" s="345"/>
      <c r="I6" s="345"/>
      <c r="J6" s="275">
        <f aca="true" t="shared" si="0" ref="J6:J37">+D6+G6</f>
        <v>0</v>
      </c>
      <c r="K6" s="275">
        <f aca="true" t="shared" si="1" ref="K6:K37">+E6+H6</f>
        <v>0</v>
      </c>
      <c r="L6" s="276">
        <f aca="true" t="shared" si="2" ref="L6:L37">+F6+I6</f>
        <v>0</v>
      </c>
      <c r="M6" s="42"/>
      <c r="N6" s="43"/>
      <c r="O6" s="11"/>
      <c r="P6" s="42">
        <v>1</v>
      </c>
      <c r="Q6" s="43">
        <v>238.277</v>
      </c>
      <c r="R6" s="43">
        <v>40659.589</v>
      </c>
      <c r="S6" s="43"/>
      <c r="T6" s="43"/>
      <c r="U6" s="90"/>
      <c r="V6" s="91">
        <f aca="true" t="shared" si="3" ref="V6:X21">+P6+S6</f>
        <v>1</v>
      </c>
      <c r="W6" s="91">
        <f t="shared" si="3"/>
        <v>238.277</v>
      </c>
      <c r="X6" s="91">
        <f t="shared" si="3"/>
        <v>40659.589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 aca="true" t="shared" si="4" ref="AQ6:AQ37">+D6+G6+M6+P6+S6+Y6+AB6+AE6+AH6+AK6+AN6</f>
        <v>1</v>
      </c>
      <c r="AR6" s="92">
        <f aca="true" t="shared" si="5" ref="AR6:AR37">+E6+H6+N6+Q6+T6+Z6+AC6+AF6+AI6+AL6+AO6</f>
        <v>238.277</v>
      </c>
      <c r="AS6" s="92">
        <f aca="true" t="shared" si="6" ref="AS6:AS37">+F6+I6+O6+R6+U6+AA6+AD6+AG6+AJ6+AM6+AP6</f>
        <v>40659.589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40">
        <v>1</v>
      </c>
      <c r="E7" s="41">
        <v>27.757</v>
      </c>
      <c r="F7" s="41">
        <v>28653.964</v>
      </c>
      <c r="G7" s="347"/>
      <c r="H7" s="347"/>
      <c r="I7" s="347"/>
      <c r="J7" s="277">
        <f t="shared" si="0"/>
        <v>1</v>
      </c>
      <c r="K7" s="277">
        <f t="shared" si="1"/>
        <v>27.757</v>
      </c>
      <c r="L7" s="278">
        <f t="shared" si="2"/>
        <v>28653.964</v>
      </c>
      <c r="M7" s="40">
        <v>6</v>
      </c>
      <c r="N7" s="41">
        <v>344.5505</v>
      </c>
      <c r="O7" s="15">
        <v>80319.366</v>
      </c>
      <c r="P7" s="40">
        <v>3</v>
      </c>
      <c r="Q7" s="41">
        <v>808.854</v>
      </c>
      <c r="R7" s="41">
        <v>124986.054</v>
      </c>
      <c r="S7" s="41"/>
      <c r="T7" s="41"/>
      <c r="U7" s="96"/>
      <c r="V7" s="41">
        <f t="shared" si="3"/>
        <v>3</v>
      </c>
      <c r="W7" s="41">
        <f t="shared" si="3"/>
        <v>808.854</v>
      </c>
      <c r="X7" s="41">
        <f t="shared" si="3"/>
        <v>124986.054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t="shared" si="4"/>
        <v>10</v>
      </c>
      <c r="AR7" s="97">
        <f t="shared" si="5"/>
        <v>1181.1615000000002</v>
      </c>
      <c r="AS7" s="97">
        <f t="shared" si="6"/>
        <v>233959.384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42"/>
      <c r="E8" s="43"/>
      <c r="F8" s="43">
        <v>0</v>
      </c>
      <c r="G8" s="345"/>
      <c r="H8" s="345"/>
      <c r="I8" s="345"/>
      <c r="J8" s="279">
        <f t="shared" si="0"/>
        <v>0</v>
      </c>
      <c r="K8" s="279">
        <f t="shared" si="1"/>
        <v>0</v>
      </c>
      <c r="L8" s="133">
        <f t="shared" si="2"/>
        <v>0</v>
      </c>
      <c r="M8" s="42"/>
      <c r="N8" s="43"/>
      <c r="O8" s="3"/>
      <c r="P8" s="42"/>
      <c r="Q8" s="43"/>
      <c r="R8" s="43"/>
      <c r="S8" s="43"/>
      <c r="T8" s="43"/>
      <c r="U8" s="90"/>
      <c r="V8" s="43">
        <f t="shared" si="3"/>
        <v>0</v>
      </c>
      <c r="W8" s="43">
        <f t="shared" si="3"/>
        <v>0</v>
      </c>
      <c r="X8" s="43">
        <f t="shared" si="3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4"/>
        <v>0</v>
      </c>
      <c r="AR8" s="92">
        <f t="shared" si="5"/>
        <v>0</v>
      </c>
      <c r="AS8" s="92">
        <f t="shared" si="6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40"/>
      <c r="E9" s="41"/>
      <c r="F9" s="41">
        <v>0</v>
      </c>
      <c r="G9" s="347"/>
      <c r="H9" s="347"/>
      <c r="I9" s="347"/>
      <c r="J9" s="277">
        <f t="shared" si="0"/>
        <v>0</v>
      </c>
      <c r="K9" s="277">
        <f t="shared" si="1"/>
        <v>0</v>
      </c>
      <c r="L9" s="278">
        <f t="shared" si="2"/>
        <v>0</v>
      </c>
      <c r="M9" s="40">
        <v>6</v>
      </c>
      <c r="N9" s="41">
        <v>393.254</v>
      </c>
      <c r="O9" s="15">
        <v>29403.19</v>
      </c>
      <c r="P9" s="40">
        <v>1</v>
      </c>
      <c r="Q9" s="41">
        <v>111.399</v>
      </c>
      <c r="R9" s="41">
        <v>10011.697</v>
      </c>
      <c r="S9" s="41"/>
      <c r="T9" s="41"/>
      <c r="U9" s="96"/>
      <c r="V9" s="41">
        <f t="shared" si="3"/>
        <v>1</v>
      </c>
      <c r="W9" s="41">
        <f t="shared" si="3"/>
        <v>111.399</v>
      </c>
      <c r="X9" s="41">
        <f t="shared" si="3"/>
        <v>10011.697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4"/>
        <v>7</v>
      </c>
      <c r="AR9" s="97">
        <f t="shared" si="5"/>
        <v>504.653</v>
      </c>
      <c r="AS9" s="97">
        <f t="shared" si="6"/>
        <v>39414.887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42"/>
      <c r="E10" s="43"/>
      <c r="F10" s="43">
        <v>0</v>
      </c>
      <c r="G10" s="345"/>
      <c r="H10" s="345"/>
      <c r="I10" s="345"/>
      <c r="J10" s="279">
        <f t="shared" si="0"/>
        <v>0</v>
      </c>
      <c r="K10" s="279">
        <f t="shared" si="1"/>
        <v>0</v>
      </c>
      <c r="L10" s="133">
        <f t="shared" si="2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43">
        <f t="shared" si="3"/>
        <v>0</v>
      </c>
      <c r="W10" s="43">
        <f t="shared" si="3"/>
        <v>0</v>
      </c>
      <c r="X10" s="43">
        <f t="shared" si="3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4"/>
        <v>0</v>
      </c>
      <c r="AR10" s="92">
        <f t="shared" si="5"/>
        <v>0</v>
      </c>
      <c r="AS10" s="92">
        <f t="shared" si="6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40"/>
      <c r="E11" s="41"/>
      <c r="F11" s="41">
        <v>0</v>
      </c>
      <c r="G11" s="347"/>
      <c r="H11" s="347"/>
      <c r="I11" s="347"/>
      <c r="J11" s="277">
        <f t="shared" si="0"/>
        <v>0</v>
      </c>
      <c r="K11" s="277">
        <f t="shared" si="1"/>
        <v>0</v>
      </c>
      <c r="L11" s="278">
        <f t="shared" si="2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41">
        <f t="shared" si="3"/>
        <v>0</v>
      </c>
      <c r="W11" s="41">
        <f t="shared" si="3"/>
        <v>0</v>
      </c>
      <c r="X11" s="41">
        <f t="shared" si="3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4"/>
        <v>0</v>
      </c>
      <c r="AR11" s="97">
        <f t="shared" si="5"/>
        <v>0</v>
      </c>
      <c r="AS11" s="97">
        <f t="shared" si="6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42"/>
      <c r="E12" s="43"/>
      <c r="F12" s="43">
        <v>0</v>
      </c>
      <c r="G12" s="345"/>
      <c r="H12" s="345"/>
      <c r="I12" s="345"/>
      <c r="J12" s="279">
        <f t="shared" si="0"/>
        <v>0</v>
      </c>
      <c r="K12" s="279">
        <f t="shared" si="1"/>
        <v>0</v>
      </c>
      <c r="L12" s="133">
        <f t="shared" si="2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43">
        <f t="shared" si="3"/>
        <v>0</v>
      </c>
      <c r="W12" s="43">
        <f t="shared" si="3"/>
        <v>0</v>
      </c>
      <c r="X12" s="43">
        <f t="shared" si="3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4"/>
        <v>0</v>
      </c>
      <c r="AR12" s="92">
        <f t="shared" si="5"/>
        <v>0</v>
      </c>
      <c r="AS12" s="92">
        <f t="shared" si="6"/>
        <v>0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40"/>
      <c r="E13" s="41"/>
      <c r="F13" s="41">
        <v>0</v>
      </c>
      <c r="G13" s="347"/>
      <c r="H13" s="347"/>
      <c r="I13" s="347"/>
      <c r="J13" s="277">
        <f t="shared" si="0"/>
        <v>0</v>
      </c>
      <c r="K13" s="277">
        <f t="shared" si="1"/>
        <v>0</v>
      </c>
      <c r="L13" s="278">
        <f t="shared" si="2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41">
        <f t="shared" si="3"/>
        <v>0</v>
      </c>
      <c r="W13" s="41">
        <f t="shared" si="3"/>
        <v>0</v>
      </c>
      <c r="X13" s="41">
        <f t="shared" si="3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4"/>
        <v>0</v>
      </c>
      <c r="AR13" s="97">
        <f t="shared" si="5"/>
        <v>0</v>
      </c>
      <c r="AS13" s="97">
        <f t="shared" si="6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42"/>
      <c r="E14" s="43"/>
      <c r="F14" s="43">
        <v>0</v>
      </c>
      <c r="G14" s="345">
        <v>1</v>
      </c>
      <c r="H14" s="345">
        <v>7.6922</v>
      </c>
      <c r="I14" s="345">
        <v>1075.729</v>
      </c>
      <c r="J14" s="279">
        <f t="shared" si="0"/>
        <v>1</v>
      </c>
      <c r="K14" s="279">
        <f t="shared" si="1"/>
        <v>7.6922</v>
      </c>
      <c r="L14" s="133">
        <f t="shared" si="2"/>
        <v>1075.729</v>
      </c>
      <c r="M14" s="42"/>
      <c r="N14" s="43"/>
      <c r="O14" s="3"/>
      <c r="P14" s="42">
        <v>254</v>
      </c>
      <c r="Q14" s="43">
        <v>1911.6442</v>
      </c>
      <c r="R14" s="43">
        <v>215667.707</v>
      </c>
      <c r="S14" s="43"/>
      <c r="T14" s="43"/>
      <c r="U14" s="90"/>
      <c r="V14" s="43">
        <f t="shared" si="3"/>
        <v>254</v>
      </c>
      <c r="W14" s="43">
        <f t="shared" si="3"/>
        <v>1911.6442</v>
      </c>
      <c r="X14" s="43">
        <f t="shared" si="3"/>
        <v>215667.707</v>
      </c>
      <c r="Y14" s="43">
        <v>68</v>
      </c>
      <c r="Z14" s="43">
        <v>371.923</v>
      </c>
      <c r="AA14" s="43">
        <v>34116.081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4"/>
        <v>323</v>
      </c>
      <c r="AR14" s="92">
        <f t="shared" si="5"/>
        <v>2291.2594</v>
      </c>
      <c r="AS14" s="92">
        <f t="shared" si="6"/>
        <v>250859.517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40"/>
      <c r="E15" s="41"/>
      <c r="F15" s="41">
        <v>0</v>
      </c>
      <c r="G15" s="347"/>
      <c r="H15" s="347"/>
      <c r="I15" s="347"/>
      <c r="J15" s="277">
        <f t="shared" si="0"/>
        <v>0</v>
      </c>
      <c r="K15" s="277">
        <f t="shared" si="1"/>
        <v>0</v>
      </c>
      <c r="L15" s="278">
        <f t="shared" si="2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41">
        <f t="shared" si="3"/>
        <v>0</v>
      </c>
      <c r="W15" s="41">
        <f t="shared" si="3"/>
        <v>0</v>
      </c>
      <c r="X15" s="41">
        <f t="shared" si="3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4"/>
        <v>0</v>
      </c>
      <c r="AR15" s="97">
        <f t="shared" si="5"/>
        <v>0</v>
      </c>
      <c r="AS15" s="97">
        <f t="shared" si="6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42"/>
      <c r="E16" s="43"/>
      <c r="F16" s="43">
        <v>0</v>
      </c>
      <c r="G16" s="345"/>
      <c r="H16" s="345"/>
      <c r="I16" s="345"/>
      <c r="J16" s="279">
        <f t="shared" si="0"/>
        <v>0</v>
      </c>
      <c r="K16" s="279">
        <f t="shared" si="1"/>
        <v>0</v>
      </c>
      <c r="L16" s="133">
        <f t="shared" si="2"/>
        <v>0</v>
      </c>
      <c r="M16" s="42"/>
      <c r="N16" s="43"/>
      <c r="O16" s="3"/>
      <c r="P16" s="42">
        <v>206</v>
      </c>
      <c r="Q16" s="43">
        <v>630.0896</v>
      </c>
      <c r="R16" s="43">
        <v>102241.065</v>
      </c>
      <c r="S16" s="43"/>
      <c r="T16" s="43"/>
      <c r="U16" s="90"/>
      <c r="V16" s="43">
        <f t="shared" si="3"/>
        <v>206</v>
      </c>
      <c r="W16" s="43">
        <f t="shared" si="3"/>
        <v>630.0896</v>
      </c>
      <c r="X16" s="43">
        <f t="shared" si="3"/>
        <v>102241.065</v>
      </c>
      <c r="Y16" s="43"/>
      <c r="Z16" s="43"/>
      <c r="AA16" s="43"/>
      <c r="AB16" s="1"/>
      <c r="AC16" s="2"/>
      <c r="AD16" s="2"/>
      <c r="AE16" s="2"/>
      <c r="AF16" s="2"/>
      <c r="AG16" s="3"/>
      <c r="AH16" s="1">
        <v>17</v>
      </c>
      <c r="AI16" s="2">
        <v>8.0676</v>
      </c>
      <c r="AJ16" s="3">
        <v>5718.541</v>
      </c>
      <c r="AK16" s="1"/>
      <c r="AL16" s="2"/>
      <c r="AM16" s="3"/>
      <c r="AN16" s="1"/>
      <c r="AO16" s="2"/>
      <c r="AP16" s="2"/>
      <c r="AQ16" s="92">
        <f t="shared" si="4"/>
        <v>223</v>
      </c>
      <c r="AR16" s="92">
        <f t="shared" si="5"/>
        <v>638.1572</v>
      </c>
      <c r="AS16" s="92">
        <f t="shared" si="6"/>
        <v>107959.606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40"/>
      <c r="E17" s="41"/>
      <c r="F17" s="41">
        <v>0</v>
      </c>
      <c r="G17" s="347"/>
      <c r="H17" s="347"/>
      <c r="I17" s="347"/>
      <c r="J17" s="277">
        <f t="shared" si="0"/>
        <v>0</v>
      </c>
      <c r="K17" s="277">
        <f t="shared" si="1"/>
        <v>0</v>
      </c>
      <c r="L17" s="278">
        <f t="shared" si="2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41">
        <f t="shared" si="3"/>
        <v>0</v>
      </c>
      <c r="W17" s="41">
        <f t="shared" si="3"/>
        <v>0</v>
      </c>
      <c r="X17" s="41">
        <f t="shared" si="3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4"/>
        <v>0</v>
      </c>
      <c r="AR17" s="97">
        <f t="shared" si="5"/>
        <v>0</v>
      </c>
      <c r="AS17" s="97">
        <f t="shared" si="6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42"/>
      <c r="E18" s="43"/>
      <c r="F18" s="43">
        <v>0</v>
      </c>
      <c r="G18" s="345">
        <v>1</v>
      </c>
      <c r="H18" s="345">
        <v>0.00916</v>
      </c>
      <c r="I18" s="345">
        <v>34.641</v>
      </c>
      <c r="J18" s="279">
        <f t="shared" si="0"/>
        <v>1</v>
      </c>
      <c r="K18" s="279">
        <f t="shared" si="1"/>
        <v>0.00916</v>
      </c>
      <c r="L18" s="133">
        <f t="shared" si="2"/>
        <v>34.641</v>
      </c>
      <c r="M18" s="42"/>
      <c r="N18" s="43"/>
      <c r="O18" s="3"/>
      <c r="P18" s="42">
        <v>57</v>
      </c>
      <c r="Q18" s="43">
        <v>87.8864</v>
      </c>
      <c r="R18" s="43">
        <v>15518.343</v>
      </c>
      <c r="S18" s="43"/>
      <c r="T18" s="43"/>
      <c r="U18" s="90"/>
      <c r="V18" s="43">
        <f t="shared" si="3"/>
        <v>57</v>
      </c>
      <c r="W18" s="43">
        <f t="shared" si="3"/>
        <v>87.8864</v>
      </c>
      <c r="X18" s="43">
        <f t="shared" si="3"/>
        <v>15518.343</v>
      </c>
      <c r="Y18" s="43"/>
      <c r="Z18" s="43"/>
      <c r="AA18" s="43"/>
      <c r="AB18" s="1"/>
      <c r="AC18" s="2"/>
      <c r="AD18" s="2"/>
      <c r="AE18" s="2">
        <v>7</v>
      </c>
      <c r="AF18" s="2">
        <v>2.1385</v>
      </c>
      <c r="AG18" s="3">
        <v>1108.648</v>
      </c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4"/>
        <v>65</v>
      </c>
      <c r="AR18" s="92">
        <f t="shared" si="5"/>
        <v>90.03405999999998</v>
      </c>
      <c r="AS18" s="92">
        <f t="shared" si="6"/>
        <v>16661.632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40"/>
      <c r="E19" s="41"/>
      <c r="F19" s="41">
        <v>0</v>
      </c>
      <c r="G19" s="347"/>
      <c r="H19" s="347"/>
      <c r="I19" s="347"/>
      <c r="J19" s="277">
        <f t="shared" si="0"/>
        <v>0</v>
      </c>
      <c r="K19" s="277">
        <f t="shared" si="1"/>
        <v>0</v>
      </c>
      <c r="L19" s="278">
        <f t="shared" si="2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41">
        <f t="shared" si="3"/>
        <v>0</v>
      </c>
      <c r="W19" s="41">
        <f t="shared" si="3"/>
        <v>0</v>
      </c>
      <c r="X19" s="41">
        <f t="shared" si="3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4"/>
        <v>0</v>
      </c>
      <c r="AR19" s="97">
        <f t="shared" si="5"/>
        <v>0</v>
      </c>
      <c r="AS19" s="97">
        <f t="shared" si="6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42"/>
      <c r="E20" s="43"/>
      <c r="F20" s="43">
        <v>0</v>
      </c>
      <c r="G20" s="345"/>
      <c r="H20" s="345"/>
      <c r="I20" s="345"/>
      <c r="J20" s="279">
        <f t="shared" si="0"/>
        <v>0</v>
      </c>
      <c r="K20" s="279">
        <f t="shared" si="1"/>
        <v>0</v>
      </c>
      <c r="L20" s="133">
        <f t="shared" si="2"/>
        <v>0</v>
      </c>
      <c r="M20" s="42">
        <v>2</v>
      </c>
      <c r="N20" s="43">
        <v>179.034</v>
      </c>
      <c r="O20" s="3">
        <v>21075.991</v>
      </c>
      <c r="P20" s="42"/>
      <c r="Q20" s="43"/>
      <c r="R20" s="43"/>
      <c r="S20" s="43"/>
      <c r="T20" s="43"/>
      <c r="U20" s="90"/>
      <c r="V20" s="43">
        <f t="shared" si="3"/>
        <v>0</v>
      </c>
      <c r="W20" s="43">
        <f t="shared" si="3"/>
        <v>0</v>
      </c>
      <c r="X20" s="43">
        <f t="shared" si="3"/>
        <v>0</v>
      </c>
      <c r="Y20" s="43">
        <v>15</v>
      </c>
      <c r="Z20" s="43">
        <v>1462.616</v>
      </c>
      <c r="AA20" s="43">
        <v>163167.457</v>
      </c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4"/>
        <v>17</v>
      </c>
      <c r="AR20" s="92">
        <f t="shared" si="5"/>
        <v>1641.65</v>
      </c>
      <c r="AS20" s="92">
        <f t="shared" si="6"/>
        <v>184243.448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40">
        <v>1</v>
      </c>
      <c r="E21" s="41">
        <v>13.153</v>
      </c>
      <c r="F21" s="38">
        <v>1102.272</v>
      </c>
      <c r="G21" s="347"/>
      <c r="H21" s="347"/>
      <c r="I21" s="347"/>
      <c r="J21" s="277">
        <f t="shared" si="0"/>
        <v>1</v>
      </c>
      <c r="K21" s="277">
        <f t="shared" si="1"/>
        <v>13.153</v>
      </c>
      <c r="L21" s="278">
        <f t="shared" si="2"/>
        <v>1102.272</v>
      </c>
      <c r="M21" s="40">
        <v>21</v>
      </c>
      <c r="N21" s="41">
        <v>1720.18</v>
      </c>
      <c r="O21" s="15">
        <v>175583.179</v>
      </c>
      <c r="P21" s="40"/>
      <c r="Q21" s="41"/>
      <c r="R21" s="41"/>
      <c r="S21" s="41"/>
      <c r="T21" s="41"/>
      <c r="U21" s="96"/>
      <c r="V21" s="41">
        <f t="shared" si="3"/>
        <v>0</v>
      </c>
      <c r="W21" s="41">
        <f t="shared" si="3"/>
        <v>0</v>
      </c>
      <c r="X21" s="41">
        <f t="shared" si="3"/>
        <v>0</v>
      </c>
      <c r="Y21" s="41">
        <v>17</v>
      </c>
      <c r="Z21" s="41">
        <v>1670.318</v>
      </c>
      <c r="AA21" s="41">
        <v>184383.758</v>
      </c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4"/>
        <v>39</v>
      </c>
      <c r="AR21" s="97">
        <f t="shared" si="5"/>
        <v>3403.651</v>
      </c>
      <c r="AS21" s="97">
        <f t="shared" si="6"/>
        <v>361069.20900000003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42"/>
      <c r="E22" s="43"/>
      <c r="F22" s="43">
        <v>0</v>
      </c>
      <c r="G22" s="345"/>
      <c r="H22" s="345"/>
      <c r="I22" s="345"/>
      <c r="J22" s="279">
        <f t="shared" si="0"/>
        <v>0</v>
      </c>
      <c r="K22" s="279">
        <f t="shared" si="1"/>
        <v>0</v>
      </c>
      <c r="L22" s="133">
        <f t="shared" si="2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43">
        <f aca="true" t="shared" si="7" ref="V22:X70">+P22+S22</f>
        <v>0</v>
      </c>
      <c r="W22" s="43">
        <f t="shared" si="7"/>
        <v>0</v>
      </c>
      <c r="X22" s="43">
        <f t="shared" si="7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4"/>
        <v>0</v>
      </c>
      <c r="AR22" s="92">
        <f t="shared" si="5"/>
        <v>0</v>
      </c>
      <c r="AS22" s="92">
        <f t="shared" si="6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40"/>
      <c r="E23" s="41"/>
      <c r="F23" s="41">
        <v>0</v>
      </c>
      <c r="G23" s="347"/>
      <c r="H23" s="347"/>
      <c r="I23" s="347"/>
      <c r="J23" s="277">
        <f t="shared" si="0"/>
        <v>0</v>
      </c>
      <c r="K23" s="277">
        <f t="shared" si="1"/>
        <v>0</v>
      </c>
      <c r="L23" s="278">
        <f t="shared" si="2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41">
        <f t="shared" si="7"/>
        <v>0</v>
      </c>
      <c r="W23" s="41">
        <f t="shared" si="7"/>
        <v>0</v>
      </c>
      <c r="X23" s="41">
        <f t="shared" si="7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4"/>
        <v>0</v>
      </c>
      <c r="AR23" s="97">
        <f t="shared" si="5"/>
        <v>0</v>
      </c>
      <c r="AS23" s="97">
        <f t="shared" si="6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42"/>
      <c r="E24" s="43"/>
      <c r="F24" s="43">
        <v>0</v>
      </c>
      <c r="G24" s="345"/>
      <c r="H24" s="345"/>
      <c r="I24" s="345"/>
      <c r="J24" s="279">
        <f t="shared" si="0"/>
        <v>0</v>
      </c>
      <c r="K24" s="279">
        <f t="shared" si="1"/>
        <v>0</v>
      </c>
      <c r="L24" s="133">
        <f t="shared" si="2"/>
        <v>0</v>
      </c>
      <c r="M24" s="42">
        <v>22</v>
      </c>
      <c r="N24" s="43">
        <v>82.5334</v>
      </c>
      <c r="O24" s="3">
        <v>28350.526</v>
      </c>
      <c r="P24" s="42"/>
      <c r="Q24" s="43"/>
      <c r="R24" s="43"/>
      <c r="S24" s="43"/>
      <c r="T24" s="43"/>
      <c r="U24" s="90"/>
      <c r="V24" s="43">
        <f t="shared" si="7"/>
        <v>0</v>
      </c>
      <c r="W24" s="43">
        <f t="shared" si="7"/>
        <v>0</v>
      </c>
      <c r="X24" s="43">
        <f t="shared" si="7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4"/>
        <v>22</v>
      </c>
      <c r="AR24" s="92">
        <f t="shared" si="5"/>
        <v>82.5334</v>
      </c>
      <c r="AS24" s="92">
        <f t="shared" si="6"/>
        <v>28350.526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40">
        <v>3</v>
      </c>
      <c r="E25" s="41">
        <v>38.9908</v>
      </c>
      <c r="F25" s="41">
        <v>11817.653</v>
      </c>
      <c r="G25" s="347">
        <v>4</v>
      </c>
      <c r="H25" s="347">
        <v>33.0389</v>
      </c>
      <c r="I25" s="347">
        <v>12144.32</v>
      </c>
      <c r="J25" s="277">
        <f t="shared" si="0"/>
        <v>7</v>
      </c>
      <c r="K25" s="277">
        <f t="shared" si="1"/>
        <v>72.02969999999999</v>
      </c>
      <c r="L25" s="278">
        <f t="shared" si="2"/>
        <v>23961.972999999998</v>
      </c>
      <c r="M25" s="40">
        <v>23</v>
      </c>
      <c r="N25" s="41">
        <v>114.5274</v>
      </c>
      <c r="O25" s="15">
        <v>37287.61</v>
      </c>
      <c r="P25" s="40"/>
      <c r="Q25" s="41"/>
      <c r="R25" s="41"/>
      <c r="S25" s="41"/>
      <c r="T25" s="41"/>
      <c r="U25" s="96"/>
      <c r="V25" s="41">
        <f t="shared" si="7"/>
        <v>0</v>
      </c>
      <c r="W25" s="41">
        <f t="shared" si="7"/>
        <v>0</v>
      </c>
      <c r="X25" s="41">
        <f t="shared" si="7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4"/>
        <v>30</v>
      </c>
      <c r="AR25" s="97">
        <f t="shared" si="5"/>
        <v>186.5571</v>
      </c>
      <c r="AS25" s="97">
        <f t="shared" si="6"/>
        <v>61249.583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42"/>
      <c r="E26" s="43"/>
      <c r="F26" s="43">
        <v>0</v>
      </c>
      <c r="G26" s="345"/>
      <c r="H26" s="345"/>
      <c r="I26" s="345"/>
      <c r="J26" s="279">
        <f t="shared" si="0"/>
        <v>0</v>
      </c>
      <c r="K26" s="279">
        <f t="shared" si="1"/>
        <v>0</v>
      </c>
      <c r="L26" s="133">
        <f t="shared" si="2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43">
        <f t="shared" si="7"/>
        <v>0</v>
      </c>
      <c r="W26" s="43">
        <f t="shared" si="7"/>
        <v>0</v>
      </c>
      <c r="X26" s="43">
        <f t="shared" si="7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4"/>
        <v>0</v>
      </c>
      <c r="AR26" s="92">
        <f t="shared" si="5"/>
        <v>0</v>
      </c>
      <c r="AS26" s="92">
        <f t="shared" si="6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40"/>
      <c r="E27" s="41"/>
      <c r="F27" s="41">
        <v>0</v>
      </c>
      <c r="G27" s="347"/>
      <c r="H27" s="347"/>
      <c r="I27" s="347"/>
      <c r="J27" s="277">
        <f t="shared" si="0"/>
        <v>0</v>
      </c>
      <c r="K27" s="277">
        <f t="shared" si="1"/>
        <v>0</v>
      </c>
      <c r="L27" s="278">
        <f t="shared" si="2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41">
        <f t="shared" si="7"/>
        <v>0</v>
      </c>
      <c r="W27" s="41">
        <f t="shared" si="7"/>
        <v>0</v>
      </c>
      <c r="X27" s="41">
        <f t="shared" si="7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4"/>
        <v>0</v>
      </c>
      <c r="AR27" s="97">
        <f t="shared" si="5"/>
        <v>0</v>
      </c>
      <c r="AS27" s="97">
        <f t="shared" si="6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42"/>
      <c r="E28" s="43"/>
      <c r="F28" s="43">
        <v>0</v>
      </c>
      <c r="G28" s="345"/>
      <c r="H28" s="345"/>
      <c r="I28" s="345"/>
      <c r="J28" s="279">
        <f t="shared" si="0"/>
        <v>0</v>
      </c>
      <c r="K28" s="279">
        <f t="shared" si="1"/>
        <v>0</v>
      </c>
      <c r="L28" s="133">
        <f t="shared" si="2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43">
        <f t="shared" si="7"/>
        <v>0</v>
      </c>
      <c r="W28" s="43">
        <f t="shared" si="7"/>
        <v>0</v>
      </c>
      <c r="X28" s="43">
        <f t="shared" si="7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4"/>
        <v>0</v>
      </c>
      <c r="AR28" s="92">
        <f t="shared" si="5"/>
        <v>0</v>
      </c>
      <c r="AS28" s="92">
        <f t="shared" si="6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40"/>
      <c r="E29" s="41"/>
      <c r="F29" s="41">
        <v>0</v>
      </c>
      <c r="G29" s="347"/>
      <c r="H29" s="347"/>
      <c r="I29" s="347"/>
      <c r="J29" s="277">
        <f t="shared" si="0"/>
        <v>0</v>
      </c>
      <c r="K29" s="277">
        <f t="shared" si="1"/>
        <v>0</v>
      </c>
      <c r="L29" s="278">
        <f t="shared" si="2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41">
        <f t="shared" si="7"/>
        <v>0</v>
      </c>
      <c r="W29" s="41">
        <f t="shared" si="7"/>
        <v>0</v>
      </c>
      <c r="X29" s="41">
        <f t="shared" si="7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4"/>
        <v>0</v>
      </c>
      <c r="AR29" s="97">
        <f t="shared" si="5"/>
        <v>0</v>
      </c>
      <c r="AS29" s="97">
        <f t="shared" si="6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42">
        <v>23</v>
      </c>
      <c r="E30" s="43">
        <v>1.7873</v>
      </c>
      <c r="F30" s="43">
        <v>3192.604</v>
      </c>
      <c r="G30" s="345">
        <v>44</v>
      </c>
      <c r="H30" s="345">
        <v>3.1055</v>
      </c>
      <c r="I30" s="345">
        <v>5390.858</v>
      </c>
      <c r="J30" s="279">
        <f t="shared" si="0"/>
        <v>67</v>
      </c>
      <c r="K30" s="279">
        <f t="shared" si="1"/>
        <v>4.8928</v>
      </c>
      <c r="L30" s="133">
        <f t="shared" si="2"/>
        <v>8583.462</v>
      </c>
      <c r="M30" s="42"/>
      <c r="N30" s="43"/>
      <c r="O30" s="3"/>
      <c r="P30" s="42"/>
      <c r="Q30" s="43"/>
      <c r="R30" s="43"/>
      <c r="S30" s="43"/>
      <c r="T30" s="43"/>
      <c r="U30" s="90"/>
      <c r="V30" s="43">
        <f t="shared" si="7"/>
        <v>0</v>
      </c>
      <c r="W30" s="43">
        <f t="shared" si="7"/>
        <v>0</v>
      </c>
      <c r="X30" s="43">
        <f t="shared" si="7"/>
        <v>0</v>
      </c>
      <c r="Y30" s="43">
        <v>113</v>
      </c>
      <c r="Z30" s="43">
        <v>13.8175</v>
      </c>
      <c r="AA30" s="43">
        <v>3793.658</v>
      </c>
      <c r="AB30" s="1">
        <v>1848</v>
      </c>
      <c r="AC30" s="2">
        <v>399.1218</v>
      </c>
      <c r="AD30" s="2">
        <v>157993.651</v>
      </c>
      <c r="AE30" s="2"/>
      <c r="AF30" s="2"/>
      <c r="AG30" s="3"/>
      <c r="AH30" s="1">
        <v>64</v>
      </c>
      <c r="AI30" s="2">
        <v>4.6477</v>
      </c>
      <c r="AJ30" s="3">
        <v>6026.531</v>
      </c>
      <c r="AK30" s="1"/>
      <c r="AL30" s="2"/>
      <c r="AM30" s="3"/>
      <c r="AN30" s="1">
        <v>180</v>
      </c>
      <c r="AO30" s="2">
        <v>10.26074</v>
      </c>
      <c r="AP30" s="2">
        <v>11259.17</v>
      </c>
      <c r="AQ30" s="92">
        <f t="shared" si="4"/>
        <v>2272</v>
      </c>
      <c r="AR30" s="92">
        <f t="shared" si="5"/>
        <v>432.74054</v>
      </c>
      <c r="AS30" s="92">
        <f t="shared" si="6"/>
        <v>187656.472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40"/>
      <c r="E31" s="41"/>
      <c r="F31" s="41">
        <v>0</v>
      </c>
      <c r="G31" s="347"/>
      <c r="H31" s="347"/>
      <c r="I31" s="347"/>
      <c r="J31" s="277">
        <f t="shared" si="0"/>
        <v>0</v>
      </c>
      <c r="K31" s="277">
        <f t="shared" si="1"/>
        <v>0</v>
      </c>
      <c r="L31" s="278">
        <f t="shared" si="2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41">
        <f t="shared" si="7"/>
        <v>0</v>
      </c>
      <c r="W31" s="41">
        <f t="shared" si="7"/>
        <v>0</v>
      </c>
      <c r="X31" s="41">
        <f t="shared" si="7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4"/>
        <v>0</v>
      </c>
      <c r="AR31" s="97">
        <f t="shared" si="5"/>
        <v>0</v>
      </c>
      <c r="AS31" s="97">
        <f t="shared" si="6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42"/>
      <c r="E32" s="43"/>
      <c r="F32" s="43">
        <v>0</v>
      </c>
      <c r="G32" s="345"/>
      <c r="H32" s="345"/>
      <c r="I32" s="345"/>
      <c r="J32" s="279">
        <f t="shared" si="0"/>
        <v>0</v>
      </c>
      <c r="K32" s="279">
        <f t="shared" si="1"/>
        <v>0</v>
      </c>
      <c r="L32" s="133">
        <f t="shared" si="2"/>
        <v>0</v>
      </c>
      <c r="M32" s="42">
        <v>60</v>
      </c>
      <c r="N32" s="43">
        <v>151.8746</v>
      </c>
      <c r="O32" s="3">
        <v>42841.457</v>
      </c>
      <c r="P32" s="42">
        <v>58</v>
      </c>
      <c r="Q32" s="43">
        <v>522.3714</v>
      </c>
      <c r="R32" s="43">
        <v>59696.144</v>
      </c>
      <c r="S32" s="43"/>
      <c r="T32" s="43"/>
      <c r="U32" s="90"/>
      <c r="V32" s="43">
        <f t="shared" si="7"/>
        <v>58</v>
      </c>
      <c r="W32" s="43">
        <f t="shared" si="7"/>
        <v>522.3714</v>
      </c>
      <c r="X32" s="43">
        <f t="shared" si="7"/>
        <v>59696.144</v>
      </c>
      <c r="Y32" s="43">
        <v>86</v>
      </c>
      <c r="Z32" s="43">
        <v>187.7012</v>
      </c>
      <c r="AA32" s="43">
        <v>22822.479</v>
      </c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4"/>
        <v>204</v>
      </c>
      <c r="AR32" s="92">
        <f t="shared" si="5"/>
        <v>861.9472</v>
      </c>
      <c r="AS32" s="92">
        <f t="shared" si="6"/>
        <v>125360.07999999999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40"/>
      <c r="E33" s="41"/>
      <c r="F33" s="41">
        <v>0</v>
      </c>
      <c r="G33" s="347"/>
      <c r="H33" s="347"/>
      <c r="I33" s="347"/>
      <c r="J33" s="277">
        <f t="shared" si="0"/>
        <v>0</v>
      </c>
      <c r="K33" s="277">
        <f t="shared" si="1"/>
        <v>0</v>
      </c>
      <c r="L33" s="278">
        <f t="shared" si="2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41">
        <f t="shared" si="7"/>
        <v>0</v>
      </c>
      <c r="W33" s="41">
        <f t="shared" si="7"/>
        <v>0</v>
      </c>
      <c r="X33" s="41">
        <f t="shared" si="7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4"/>
        <v>0</v>
      </c>
      <c r="AR33" s="97">
        <f t="shared" si="5"/>
        <v>0</v>
      </c>
      <c r="AS33" s="97">
        <f t="shared" si="6"/>
        <v>0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42"/>
      <c r="E34" s="43"/>
      <c r="F34" s="43">
        <v>0</v>
      </c>
      <c r="G34" s="345"/>
      <c r="H34" s="345"/>
      <c r="I34" s="345"/>
      <c r="J34" s="279">
        <f t="shared" si="0"/>
        <v>0</v>
      </c>
      <c r="K34" s="279">
        <f t="shared" si="1"/>
        <v>0</v>
      </c>
      <c r="L34" s="133">
        <f t="shared" si="2"/>
        <v>0</v>
      </c>
      <c r="M34" s="42">
        <v>34</v>
      </c>
      <c r="N34" s="43">
        <v>62.9158</v>
      </c>
      <c r="O34" s="3">
        <v>18895.438</v>
      </c>
      <c r="P34" s="42"/>
      <c r="Q34" s="43"/>
      <c r="R34" s="43"/>
      <c r="S34" s="43"/>
      <c r="T34" s="43"/>
      <c r="U34" s="90"/>
      <c r="V34" s="43">
        <f t="shared" si="7"/>
        <v>0</v>
      </c>
      <c r="W34" s="43">
        <f t="shared" si="7"/>
        <v>0</v>
      </c>
      <c r="X34" s="43">
        <f t="shared" si="7"/>
        <v>0</v>
      </c>
      <c r="Y34" s="43"/>
      <c r="Z34" s="43"/>
      <c r="AA34" s="43"/>
      <c r="AB34" s="1">
        <v>129</v>
      </c>
      <c r="AC34" s="2">
        <v>80.7116</v>
      </c>
      <c r="AD34" s="2">
        <v>28278.097</v>
      </c>
      <c r="AE34" s="2"/>
      <c r="AF34" s="2"/>
      <c r="AG34" s="3"/>
      <c r="AH34" s="1">
        <v>82</v>
      </c>
      <c r="AI34" s="2">
        <v>52.94145</v>
      </c>
      <c r="AJ34" s="3">
        <v>18245.455</v>
      </c>
      <c r="AK34" s="1"/>
      <c r="AL34" s="2"/>
      <c r="AM34" s="3"/>
      <c r="AN34" s="1">
        <v>13</v>
      </c>
      <c r="AO34" s="2">
        <v>0.2268</v>
      </c>
      <c r="AP34" s="2">
        <v>149.147</v>
      </c>
      <c r="AQ34" s="92">
        <f t="shared" si="4"/>
        <v>258</v>
      </c>
      <c r="AR34" s="92">
        <f t="shared" si="5"/>
        <v>196.79565</v>
      </c>
      <c r="AS34" s="92">
        <f t="shared" si="6"/>
        <v>65568.137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40"/>
      <c r="E35" s="41"/>
      <c r="F35" s="41">
        <v>0</v>
      </c>
      <c r="G35" s="347"/>
      <c r="H35" s="347"/>
      <c r="I35" s="347"/>
      <c r="J35" s="277">
        <f t="shared" si="0"/>
        <v>0</v>
      </c>
      <c r="K35" s="277">
        <f t="shared" si="1"/>
        <v>0</v>
      </c>
      <c r="L35" s="278">
        <f t="shared" si="2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41">
        <f t="shared" si="7"/>
        <v>0</v>
      </c>
      <c r="W35" s="41">
        <f t="shared" si="7"/>
        <v>0</v>
      </c>
      <c r="X35" s="41">
        <f t="shared" si="7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4"/>
        <v>0</v>
      </c>
      <c r="AR35" s="97">
        <f t="shared" si="5"/>
        <v>0</v>
      </c>
      <c r="AS35" s="97">
        <f t="shared" si="6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42"/>
      <c r="E36" s="43"/>
      <c r="F36" s="43">
        <v>0</v>
      </c>
      <c r="G36" s="345"/>
      <c r="H36" s="345"/>
      <c r="I36" s="345"/>
      <c r="J36" s="279">
        <f t="shared" si="0"/>
        <v>0</v>
      </c>
      <c r="K36" s="279">
        <f t="shared" si="1"/>
        <v>0</v>
      </c>
      <c r="L36" s="133">
        <f t="shared" si="2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43">
        <f t="shared" si="7"/>
        <v>0</v>
      </c>
      <c r="W36" s="43">
        <f t="shared" si="7"/>
        <v>0</v>
      </c>
      <c r="X36" s="43">
        <f t="shared" si="7"/>
        <v>0</v>
      </c>
      <c r="Y36" s="43"/>
      <c r="Z36" s="43"/>
      <c r="AA36" s="4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4"/>
        <v>0</v>
      </c>
      <c r="AR36" s="92">
        <f t="shared" si="5"/>
        <v>0</v>
      </c>
      <c r="AS36" s="92">
        <f t="shared" si="6"/>
        <v>0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40"/>
      <c r="E37" s="41"/>
      <c r="F37" s="41">
        <v>0</v>
      </c>
      <c r="G37" s="347"/>
      <c r="H37" s="347"/>
      <c r="I37" s="347"/>
      <c r="J37" s="277">
        <f t="shared" si="0"/>
        <v>0</v>
      </c>
      <c r="K37" s="277">
        <f t="shared" si="1"/>
        <v>0</v>
      </c>
      <c r="L37" s="278">
        <f t="shared" si="2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41">
        <f t="shared" si="7"/>
        <v>0</v>
      </c>
      <c r="W37" s="41">
        <f t="shared" si="7"/>
        <v>0</v>
      </c>
      <c r="X37" s="41">
        <f t="shared" si="7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4"/>
        <v>0</v>
      </c>
      <c r="AR37" s="97">
        <f t="shared" si="5"/>
        <v>0</v>
      </c>
      <c r="AS37" s="97">
        <f t="shared" si="6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42">
        <v>20</v>
      </c>
      <c r="E38" s="43">
        <v>2.8329</v>
      </c>
      <c r="F38" s="43">
        <v>2177.583</v>
      </c>
      <c r="G38" s="345"/>
      <c r="H38" s="345"/>
      <c r="I38" s="345"/>
      <c r="J38" s="279">
        <f aca="true" t="shared" si="8" ref="J38:J70">+D38+G38</f>
        <v>20</v>
      </c>
      <c r="K38" s="279">
        <f aca="true" t="shared" si="9" ref="K38:K70">+E38+H38</f>
        <v>2.8329</v>
      </c>
      <c r="L38" s="133">
        <f aca="true" t="shared" si="10" ref="L38:L70">+F38+I38</f>
        <v>2177.583</v>
      </c>
      <c r="M38" s="42"/>
      <c r="N38" s="43"/>
      <c r="O38" s="3"/>
      <c r="P38" s="42"/>
      <c r="Q38" s="43"/>
      <c r="R38" s="43"/>
      <c r="S38" s="43"/>
      <c r="T38" s="43"/>
      <c r="U38" s="90"/>
      <c r="V38" s="43">
        <f t="shared" si="7"/>
        <v>0</v>
      </c>
      <c r="W38" s="43">
        <f t="shared" si="7"/>
        <v>0</v>
      </c>
      <c r="X38" s="43">
        <f t="shared" si="7"/>
        <v>0</v>
      </c>
      <c r="Y38" s="43"/>
      <c r="Z38" s="43"/>
      <c r="AA38" s="43"/>
      <c r="AB38" s="1">
        <v>391</v>
      </c>
      <c r="AC38" s="2">
        <v>59.3148</v>
      </c>
      <c r="AD38" s="2">
        <v>24111.822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aca="true" t="shared" si="11" ref="AQ38:AQ67">+D38+G38+M38+P38+S38+Y38+AB38+AE38+AH38+AK38+AN38</f>
        <v>411</v>
      </c>
      <c r="AR38" s="92">
        <f aca="true" t="shared" si="12" ref="AR38:AR67">+E38+H38+N38+Q38+T38+Z38+AC38+AF38+AI38+AL38+AO38</f>
        <v>62.1477</v>
      </c>
      <c r="AS38" s="92">
        <f aca="true" t="shared" si="13" ref="AS38:AS67">+F38+I38+O38+R38+U38+AA38+AD38+AG38+AJ38+AM38+AP38</f>
        <v>26289.405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40"/>
      <c r="E39" s="41"/>
      <c r="F39" s="41">
        <v>0</v>
      </c>
      <c r="G39" s="347"/>
      <c r="H39" s="347"/>
      <c r="I39" s="347"/>
      <c r="J39" s="277">
        <f t="shared" si="8"/>
        <v>0</v>
      </c>
      <c r="K39" s="277">
        <f t="shared" si="9"/>
        <v>0</v>
      </c>
      <c r="L39" s="278">
        <f t="shared" si="10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41">
        <f t="shared" si="7"/>
        <v>0</v>
      </c>
      <c r="W39" s="41">
        <f t="shared" si="7"/>
        <v>0</v>
      </c>
      <c r="X39" s="41">
        <f t="shared" si="7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11"/>
        <v>0</v>
      </c>
      <c r="AR39" s="97">
        <f t="shared" si="12"/>
        <v>0</v>
      </c>
      <c r="AS39" s="97">
        <f t="shared" si="13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42"/>
      <c r="E40" s="43"/>
      <c r="F40" s="43">
        <v>0</v>
      </c>
      <c r="G40" s="345"/>
      <c r="H40" s="345"/>
      <c r="I40" s="345"/>
      <c r="J40" s="279">
        <f t="shared" si="8"/>
        <v>0</v>
      </c>
      <c r="K40" s="279">
        <f t="shared" si="9"/>
        <v>0</v>
      </c>
      <c r="L40" s="133">
        <f t="shared" si="10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43">
        <f t="shared" si="7"/>
        <v>0</v>
      </c>
      <c r="W40" s="43">
        <f t="shared" si="7"/>
        <v>0</v>
      </c>
      <c r="X40" s="43">
        <f t="shared" si="7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11"/>
        <v>0</v>
      </c>
      <c r="AR40" s="92">
        <f t="shared" si="12"/>
        <v>0</v>
      </c>
      <c r="AS40" s="92">
        <f t="shared" si="13"/>
        <v>0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40"/>
      <c r="E41" s="41"/>
      <c r="F41" s="41">
        <v>0</v>
      </c>
      <c r="G41" s="347"/>
      <c r="H41" s="347"/>
      <c r="I41" s="347"/>
      <c r="J41" s="277">
        <f t="shared" si="8"/>
        <v>0</v>
      </c>
      <c r="K41" s="277">
        <f t="shared" si="9"/>
        <v>0</v>
      </c>
      <c r="L41" s="278">
        <f t="shared" si="10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41">
        <f t="shared" si="7"/>
        <v>0</v>
      </c>
      <c r="W41" s="41">
        <f t="shared" si="7"/>
        <v>0</v>
      </c>
      <c r="X41" s="41">
        <f t="shared" si="7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11"/>
        <v>0</v>
      </c>
      <c r="AR41" s="97">
        <f t="shared" si="12"/>
        <v>0</v>
      </c>
      <c r="AS41" s="97">
        <f t="shared" si="13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42">
        <v>1</v>
      </c>
      <c r="E42" s="43">
        <v>7.3022</v>
      </c>
      <c r="F42" s="43">
        <v>7592.61</v>
      </c>
      <c r="G42" s="345">
        <v>3</v>
      </c>
      <c r="H42" s="345">
        <v>48.975</v>
      </c>
      <c r="I42" s="345">
        <v>29352.609</v>
      </c>
      <c r="J42" s="279">
        <f t="shared" si="8"/>
        <v>4</v>
      </c>
      <c r="K42" s="279">
        <f t="shared" si="9"/>
        <v>56.2772</v>
      </c>
      <c r="L42" s="133">
        <f t="shared" si="10"/>
        <v>36945.219</v>
      </c>
      <c r="M42" s="42">
        <v>7</v>
      </c>
      <c r="N42" s="43">
        <v>88.5816</v>
      </c>
      <c r="O42" s="3">
        <v>45472.979</v>
      </c>
      <c r="P42" s="42"/>
      <c r="Q42" s="43"/>
      <c r="R42" s="43"/>
      <c r="S42" s="43"/>
      <c r="T42" s="43"/>
      <c r="U42" s="90"/>
      <c r="V42" s="43">
        <f t="shared" si="7"/>
        <v>0</v>
      </c>
      <c r="W42" s="43">
        <f t="shared" si="7"/>
        <v>0</v>
      </c>
      <c r="X42" s="43">
        <f t="shared" si="7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11"/>
        <v>11</v>
      </c>
      <c r="AR42" s="92">
        <f t="shared" si="12"/>
        <v>144.8588</v>
      </c>
      <c r="AS42" s="92">
        <f t="shared" si="13"/>
        <v>82418.198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40">
        <v>59</v>
      </c>
      <c r="E43" s="41">
        <v>532.96</v>
      </c>
      <c r="F43" s="41">
        <v>603502.485</v>
      </c>
      <c r="G43" s="347">
        <v>49</v>
      </c>
      <c r="H43" s="347">
        <v>514.3042</v>
      </c>
      <c r="I43" s="347">
        <v>494385.928</v>
      </c>
      <c r="J43" s="277">
        <f t="shared" si="8"/>
        <v>108</v>
      </c>
      <c r="K43" s="277">
        <f t="shared" si="9"/>
        <v>1047.2642</v>
      </c>
      <c r="L43" s="278">
        <f t="shared" si="10"/>
        <v>1097888.413</v>
      </c>
      <c r="M43" s="40">
        <v>8</v>
      </c>
      <c r="N43" s="41">
        <v>46.6833</v>
      </c>
      <c r="O43" s="15">
        <v>53200.281</v>
      </c>
      <c r="P43" s="40"/>
      <c r="Q43" s="41"/>
      <c r="R43" s="41"/>
      <c r="S43" s="41"/>
      <c r="T43" s="41"/>
      <c r="U43" s="96"/>
      <c r="V43" s="41">
        <f t="shared" si="7"/>
        <v>0</v>
      </c>
      <c r="W43" s="41">
        <f t="shared" si="7"/>
        <v>0</v>
      </c>
      <c r="X43" s="41">
        <f t="shared" si="7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11"/>
        <v>116</v>
      </c>
      <c r="AR43" s="97">
        <f t="shared" si="12"/>
        <v>1093.9475</v>
      </c>
      <c r="AS43" s="97">
        <f t="shared" si="13"/>
        <v>1151088.694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42"/>
      <c r="E44" s="43"/>
      <c r="F44" s="43">
        <v>0</v>
      </c>
      <c r="G44" s="345"/>
      <c r="H44" s="345"/>
      <c r="I44" s="345"/>
      <c r="J44" s="279">
        <f t="shared" si="8"/>
        <v>0</v>
      </c>
      <c r="K44" s="279">
        <f t="shared" si="9"/>
        <v>0</v>
      </c>
      <c r="L44" s="133">
        <f t="shared" si="10"/>
        <v>0</v>
      </c>
      <c r="M44" s="42">
        <v>1</v>
      </c>
      <c r="N44" s="43">
        <v>0.0095</v>
      </c>
      <c r="O44" s="3">
        <v>11.881</v>
      </c>
      <c r="P44" s="42"/>
      <c r="Q44" s="43"/>
      <c r="R44" s="43"/>
      <c r="S44" s="43"/>
      <c r="T44" s="43"/>
      <c r="U44" s="90"/>
      <c r="V44" s="43">
        <f t="shared" si="7"/>
        <v>0</v>
      </c>
      <c r="W44" s="43">
        <f t="shared" si="7"/>
        <v>0</v>
      </c>
      <c r="X44" s="43">
        <f t="shared" si="7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11"/>
        <v>1</v>
      </c>
      <c r="AR44" s="92">
        <f t="shared" si="12"/>
        <v>0.0095</v>
      </c>
      <c r="AS44" s="92">
        <f t="shared" si="13"/>
        <v>11.881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40"/>
      <c r="E45" s="41"/>
      <c r="F45" s="41">
        <v>0</v>
      </c>
      <c r="G45" s="347"/>
      <c r="H45" s="347"/>
      <c r="I45" s="347"/>
      <c r="J45" s="277">
        <f t="shared" si="8"/>
        <v>0</v>
      </c>
      <c r="K45" s="277">
        <f t="shared" si="9"/>
        <v>0</v>
      </c>
      <c r="L45" s="278">
        <f t="shared" si="10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41">
        <f t="shared" si="7"/>
        <v>0</v>
      </c>
      <c r="W45" s="41">
        <f t="shared" si="7"/>
        <v>0</v>
      </c>
      <c r="X45" s="41">
        <f t="shared" si="7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11"/>
        <v>0</v>
      </c>
      <c r="AR45" s="97">
        <f t="shared" si="12"/>
        <v>0</v>
      </c>
      <c r="AS45" s="97">
        <f t="shared" si="13"/>
        <v>0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42"/>
      <c r="E46" s="43"/>
      <c r="F46" s="43">
        <v>0</v>
      </c>
      <c r="G46" s="345"/>
      <c r="H46" s="345"/>
      <c r="I46" s="345"/>
      <c r="J46" s="279">
        <f t="shared" si="8"/>
        <v>0</v>
      </c>
      <c r="K46" s="279">
        <f t="shared" si="9"/>
        <v>0</v>
      </c>
      <c r="L46" s="133">
        <f t="shared" si="10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43">
        <f t="shared" si="7"/>
        <v>0</v>
      </c>
      <c r="W46" s="43">
        <f t="shared" si="7"/>
        <v>0</v>
      </c>
      <c r="X46" s="43">
        <f t="shared" si="7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11"/>
        <v>0</v>
      </c>
      <c r="AR46" s="92">
        <f t="shared" si="12"/>
        <v>0</v>
      </c>
      <c r="AS46" s="92">
        <f t="shared" si="13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40"/>
      <c r="E47" s="41"/>
      <c r="F47" s="41">
        <v>0</v>
      </c>
      <c r="G47" s="347"/>
      <c r="H47" s="347"/>
      <c r="I47" s="347"/>
      <c r="J47" s="277">
        <f t="shared" si="8"/>
        <v>0</v>
      </c>
      <c r="K47" s="277">
        <f t="shared" si="9"/>
        <v>0</v>
      </c>
      <c r="L47" s="278">
        <f t="shared" si="10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41">
        <f t="shared" si="7"/>
        <v>0</v>
      </c>
      <c r="W47" s="41">
        <f t="shared" si="7"/>
        <v>0</v>
      </c>
      <c r="X47" s="41">
        <f t="shared" si="7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11"/>
        <v>0</v>
      </c>
      <c r="AR47" s="97">
        <f t="shared" si="12"/>
        <v>0</v>
      </c>
      <c r="AS47" s="97">
        <f t="shared" si="13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42"/>
      <c r="E48" s="43"/>
      <c r="F48" s="43">
        <v>0</v>
      </c>
      <c r="G48" s="345"/>
      <c r="H48" s="345"/>
      <c r="I48" s="345"/>
      <c r="J48" s="279">
        <f t="shared" si="8"/>
        <v>0</v>
      </c>
      <c r="K48" s="279">
        <f t="shared" si="9"/>
        <v>0</v>
      </c>
      <c r="L48" s="133">
        <f t="shared" si="10"/>
        <v>0</v>
      </c>
      <c r="M48" s="42">
        <v>108</v>
      </c>
      <c r="N48" s="43">
        <v>46.383</v>
      </c>
      <c r="O48" s="3">
        <v>20584.837</v>
      </c>
      <c r="P48" s="42">
        <v>41</v>
      </c>
      <c r="Q48" s="43">
        <v>18.86</v>
      </c>
      <c r="R48" s="43">
        <v>7827.037</v>
      </c>
      <c r="S48" s="43"/>
      <c r="T48" s="43"/>
      <c r="U48" s="90"/>
      <c r="V48" s="43">
        <f t="shared" si="7"/>
        <v>41</v>
      </c>
      <c r="W48" s="43">
        <f t="shared" si="7"/>
        <v>18.86</v>
      </c>
      <c r="X48" s="43">
        <f t="shared" si="7"/>
        <v>7827.037</v>
      </c>
      <c r="Y48" s="43">
        <v>41</v>
      </c>
      <c r="Z48" s="43">
        <v>19.953</v>
      </c>
      <c r="AA48" s="43">
        <v>8322.259</v>
      </c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11"/>
        <v>190</v>
      </c>
      <c r="AR48" s="92">
        <f t="shared" si="12"/>
        <v>85.196</v>
      </c>
      <c r="AS48" s="92">
        <f t="shared" si="13"/>
        <v>36734.133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40"/>
      <c r="E49" s="41"/>
      <c r="F49" s="41">
        <v>0</v>
      </c>
      <c r="G49" s="347"/>
      <c r="H49" s="347"/>
      <c r="I49" s="347"/>
      <c r="J49" s="277">
        <f t="shared" si="8"/>
        <v>0</v>
      </c>
      <c r="K49" s="277">
        <f t="shared" si="9"/>
        <v>0</v>
      </c>
      <c r="L49" s="278">
        <f t="shared" si="10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41">
        <f t="shared" si="7"/>
        <v>0</v>
      </c>
      <c r="W49" s="41">
        <f t="shared" si="7"/>
        <v>0</v>
      </c>
      <c r="X49" s="41">
        <f t="shared" si="7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11"/>
        <v>0</v>
      </c>
      <c r="AR49" s="97">
        <f t="shared" si="12"/>
        <v>0</v>
      </c>
      <c r="AS49" s="97">
        <f t="shared" si="13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42"/>
      <c r="E50" s="43"/>
      <c r="F50" s="43">
        <v>0</v>
      </c>
      <c r="G50" s="345"/>
      <c r="H50" s="345"/>
      <c r="I50" s="345"/>
      <c r="J50" s="279">
        <f t="shared" si="8"/>
        <v>0</v>
      </c>
      <c r="K50" s="279">
        <f t="shared" si="9"/>
        <v>0</v>
      </c>
      <c r="L50" s="133">
        <f t="shared" si="10"/>
        <v>0</v>
      </c>
      <c r="M50" s="42">
        <v>1</v>
      </c>
      <c r="N50" s="43">
        <v>195.6367</v>
      </c>
      <c r="O50" s="3">
        <v>41206.347</v>
      </c>
      <c r="P50" s="42"/>
      <c r="Q50" s="43"/>
      <c r="R50" s="43"/>
      <c r="S50" s="43"/>
      <c r="T50" s="43"/>
      <c r="U50" s="90"/>
      <c r="V50" s="43">
        <f t="shared" si="7"/>
        <v>0</v>
      </c>
      <c r="W50" s="43">
        <f t="shared" si="7"/>
        <v>0</v>
      </c>
      <c r="X50" s="43">
        <f t="shared" si="7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11"/>
        <v>1</v>
      </c>
      <c r="AR50" s="92">
        <f t="shared" si="12"/>
        <v>195.6367</v>
      </c>
      <c r="AS50" s="92">
        <f t="shared" si="13"/>
        <v>41206.347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40"/>
      <c r="E51" s="41"/>
      <c r="F51" s="41">
        <v>0</v>
      </c>
      <c r="G51" s="347"/>
      <c r="H51" s="347"/>
      <c r="I51" s="347"/>
      <c r="J51" s="277">
        <f t="shared" si="8"/>
        <v>0</v>
      </c>
      <c r="K51" s="277">
        <f t="shared" si="9"/>
        <v>0</v>
      </c>
      <c r="L51" s="278">
        <f t="shared" si="10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41">
        <f t="shared" si="7"/>
        <v>0</v>
      </c>
      <c r="W51" s="41">
        <f t="shared" si="7"/>
        <v>0</v>
      </c>
      <c r="X51" s="41">
        <f t="shared" si="7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11"/>
        <v>0</v>
      </c>
      <c r="AR51" s="97">
        <f t="shared" si="12"/>
        <v>0</v>
      </c>
      <c r="AS51" s="97">
        <f t="shared" si="13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42"/>
      <c r="E52" s="43"/>
      <c r="F52" s="43">
        <v>0</v>
      </c>
      <c r="G52" s="345"/>
      <c r="H52" s="345"/>
      <c r="I52" s="345"/>
      <c r="J52" s="279">
        <f t="shared" si="8"/>
        <v>0</v>
      </c>
      <c r="K52" s="279">
        <f t="shared" si="9"/>
        <v>0</v>
      </c>
      <c r="L52" s="133">
        <f t="shared" si="10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43">
        <f t="shared" si="7"/>
        <v>0</v>
      </c>
      <c r="W52" s="43">
        <f t="shared" si="7"/>
        <v>0</v>
      </c>
      <c r="X52" s="43">
        <f t="shared" si="7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11"/>
        <v>0</v>
      </c>
      <c r="AR52" s="92">
        <f t="shared" si="12"/>
        <v>0</v>
      </c>
      <c r="AS52" s="92">
        <f t="shared" si="13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40"/>
      <c r="E53" s="41"/>
      <c r="F53" s="41">
        <v>0</v>
      </c>
      <c r="G53" s="347"/>
      <c r="H53" s="347"/>
      <c r="I53" s="347"/>
      <c r="J53" s="277">
        <f t="shared" si="8"/>
        <v>0</v>
      </c>
      <c r="K53" s="277">
        <f t="shared" si="9"/>
        <v>0</v>
      </c>
      <c r="L53" s="278">
        <f t="shared" si="10"/>
        <v>0</v>
      </c>
      <c r="M53" s="40">
        <v>270</v>
      </c>
      <c r="N53" s="41">
        <v>3010.3582</v>
      </c>
      <c r="O53" s="15">
        <v>1277954.509</v>
      </c>
      <c r="P53" s="40"/>
      <c r="Q53" s="41"/>
      <c r="R53" s="41"/>
      <c r="S53" s="41"/>
      <c r="T53" s="41"/>
      <c r="U53" s="96"/>
      <c r="V53" s="41">
        <f t="shared" si="7"/>
        <v>0</v>
      </c>
      <c r="W53" s="41">
        <f t="shared" si="7"/>
        <v>0</v>
      </c>
      <c r="X53" s="41">
        <f t="shared" si="7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11"/>
        <v>270</v>
      </c>
      <c r="AR53" s="97">
        <f t="shared" si="12"/>
        <v>3010.3582</v>
      </c>
      <c r="AS53" s="97">
        <f t="shared" si="13"/>
        <v>1277954.509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42"/>
      <c r="E54" s="43"/>
      <c r="F54" s="43">
        <v>0</v>
      </c>
      <c r="G54" s="345"/>
      <c r="H54" s="345"/>
      <c r="I54" s="345"/>
      <c r="J54" s="279">
        <f t="shared" si="8"/>
        <v>0</v>
      </c>
      <c r="K54" s="279">
        <f t="shared" si="9"/>
        <v>0</v>
      </c>
      <c r="L54" s="133">
        <f t="shared" si="10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43">
        <f t="shared" si="7"/>
        <v>0</v>
      </c>
      <c r="W54" s="43">
        <f t="shared" si="7"/>
        <v>0</v>
      </c>
      <c r="X54" s="43">
        <f t="shared" si="7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>
        <v>16</v>
      </c>
      <c r="AI54" s="2">
        <v>0.1201</v>
      </c>
      <c r="AJ54" s="3">
        <v>248.793</v>
      </c>
      <c r="AK54" s="1"/>
      <c r="AL54" s="2"/>
      <c r="AM54" s="3"/>
      <c r="AN54" s="1">
        <v>12</v>
      </c>
      <c r="AO54" s="2">
        <v>0.1727</v>
      </c>
      <c r="AP54" s="2">
        <v>175.03</v>
      </c>
      <c r="AQ54" s="92">
        <f t="shared" si="11"/>
        <v>28</v>
      </c>
      <c r="AR54" s="92">
        <f t="shared" si="12"/>
        <v>0.2928</v>
      </c>
      <c r="AS54" s="92">
        <f t="shared" si="13"/>
        <v>423.823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40"/>
      <c r="E55" s="41"/>
      <c r="F55" s="41">
        <v>0</v>
      </c>
      <c r="G55" s="347"/>
      <c r="H55" s="347"/>
      <c r="I55" s="347"/>
      <c r="J55" s="277">
        <f t="shared" si="8"/>
        <v>0</v>
      </c>
      <c r="K55" s="277">
        <f t="shared" si="9"/>
        <v>0</v>
      </c>
      <c r="L55" s="278">
        <f t="shared" si="10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41">
        <f t="shared" si="7"/>
        <v>0</v>
      </c>
      <c r="W55" s="41">
        <f t="shared" si="7"/>
        <v>0</v>
      </c>
      <c r="X55" s="41">
        <f t="shared" si="7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11"/>
        <v>0</v>
      </c>
      <c r="AR55" s="97">
        <f t="shared" si="12"/>
        <v>0</v>
      </c>
      <c r="AS55" s="97">
        <f t="shared" si="13"/>
        <v>0</v>
      </c>
      <c r="AT55" s="10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42"/>
      <c r="E56" s="43"/>
      <c r="F56" s="43">
        <v>0</v>
      </c>
      <c r="G56" s="345"/>
      <c r="H56" s="345"/>
      <c r="I56" s="345"/>
      <c r="J56" s="279">
        <f t="shared" si="8"/>
        <v>0</v>
      </c>
      <c r="K56" s="279">
        <f t="shared" si="9"/>
        <v>0</v>
      </c>
      <c r="L56" s="133">
        <f t="shared" si="10"/>
        <v>0</v>
      </c>
      <c r="M56" s="42">
        <v>1</v>
      </c>
      <c r="N56" s="43">
        <v>0.0115</v>
      </c>
      <c r="O56" s="3">
        <v>13.125</v>
      </c>
      <c r="P56" s="42"/>
      <c r="Q56" s="43"/>
      <c r="R56" s="43"/>
      <c r="S56" s="43"/>
      <c r="T56" s="43"/>
      <c r="U56" s="90"/>
      <c r="V56" s="43">
        <f t="shared" si="7"/>
        <v>0</v>
      </c>
      <c r="W56" s="43">
        <f t="shared" si="7"/>
        <v>0</v>
      </c>
      <c r="X56" s="43">
        <f t="shared" si="7"/>
        <v>0</v>
      </c>
      <c r="Y56" s="43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11"/>
        <v>1</v>
      </c>
      <c r="AR56" s="92">
        <f t="shared" si="12"/>
        <v>0.0115</v>
      </c>
      <c r="AS56" s="92">
        <f t="shared" si="13"/>
        <v>13.125</v>
      </c>
      <c r="AT56" s="107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40"/>
      <c r="E57" s="41"/>
      <c r="F57" s="41">
        <v>0</v>
      </c>
      <c r="G57" s="347"/>
      <c r="H57" s="347"/>
      <c r="I57" s="347"/>
      <c r="J57" s="277">
        <f t="shared" si="8"/>
        <v>0</v>
      </c>
      <c r="K57" s="277">
        <f t="shared" si="9"/>
        <v>0</v>
      </c>
      <c r="L57" s="278">
        <f t="shared" si="10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41">
        <f t="shared" si="7"/>
        <v>0</v>
      </c>
      <c r="W57" s="41">
        <f t="shared" si="7"/>
        <v>0</v>
      </c>
      <c r="X57" s="328">
        <f t="shared" si="7"/>
        <v>0</v>
      </c>
      <c r="Y57" s="40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11"/>
        <v>0</v>
      </c>
      <c r="AR57" s="97">
        <f t="shared" si="12"/>
        <v>0</v>
      </c>
      <c r="AS57" s="97">
        <f t="shared" si="13"/>
        <v>0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44"/>
      <c r="E58" s="45"/>
      <c r="F58" s="45">
        <v>0</v>
      </c>
      <c r="G58" s="348"/>
      <c r="H58" s="349"/>
      <c r="I58" s="349">
        <v>0.71</v>
      </c>
      <c r="J58" s="280">
        <f t="shared" si="8"/>
        <v>0</v>
      </c>
      <c r="K58" s="280">
        <f t="shared" si="9"/>
        <v>0</v>
      </c>
      <c r="L58" s="281">
        <f t="shared" si="10"/>
        <v>0.71</v>
      </c>
      <c r="M58" s="44">
        <v>796</v>
      </c>
      <c r="N58" s="45">
        <v>87.1111</v>
      </c>
      <c r="O58" s="19">
        <v>23926.667</v>
      </c>
      <c r="P58" s="44"/>
      <c r="Q58" s="45"/>
      <c r="R58" s="45"/>
      <c r="S58" s="45"/>
      <c r="T58" s="45"/>
      <c r="U58" s="109"/>
      <c r="V58" s="45">
        <f t="shared" si="7"/>
        <v>0</v>
      </c>
      <c r="W58" s="45">
        <f t="shared" si="7"/>
        <v>0</v>
      </c>
      <c r="X58" s="329">
        <f t="shared" si="7"/>
        <v>0</v>
      </c>
      <c r="Y58" s="44">
        <v>25</v>
      </c>
      <c r="Z58" s="45">
        <v>0.4807</v>
      </c>
      <c r="AA58" s="45">
        <v>515.624</v>
      </c>
      <c r="AB58" s="20">
        <v>91</v>
      </c>
      <c r="AC58" s="23">
        <v>2.5676</v>
      </c>
      <c r="AD58" s="23">
        <v>1997.504</v>
      </c>
      <c r="AE58" s="23"/>
      <c r="AF58" s="23"/>
      <c r="AG58" s="19"/>
      <c r="AH58" s="20">
        <v>120</v>
      </c>
      <c r="AI58" s="23">
        <v>17.3772</v>
      </c>
      <c r="AJ58" s="19">
        <v>4952.216</v>
      </c>
      <c r="AK58" s="20"/>
      <c r="AL58" s="23"/>
      <c r="AM58" s="19"/>
      <c r="AN58" s="20">
        <v>63</v>
      </c>
      <c r="AO58" s="23">
        <v>5.2271</v>
      </c>
      <c r="AP58" s="23">
        <v>5029.051</v>
      </c>
      <c r="AQ58" s="146">
        <f t="shared" si="11"/>
        <v>1095</v>
      </c>
      <c r="AR58" s="146">
        <f t="shared" si="12"/>
        <v>112.7637</v>
      </c>
      <c r="AS58" s="146">
        <f t="shared" si="13"/>
        <v>36421.772000000004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42"/>
      <c r="E59" s="43"/>
      <c r="F59" s="43">
        <v>0</v>
      </c>
      <c r="G59" s="344"/>
      <c r="H59" s="345"/>
      <c r="I59" s="351"/>
      <c r="J59" s="282">
        <f t="shared" si="8"/>
        <v>0</v>
      </c>
      <c r="K59" s="282">
        <f t="shared" si="9"/>
        <v>0</v>
      </c>
      <c r="L59" s="283">
        <f t="shared" si="10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43">
        <f t="shared" si="7"/>
        <v>0</v>
      </c>
      <c r="W59" s="43">
        <f t="shared" si="7"/>
        <v>0</v>
      </c>
      <c r="X59" s="327">
        <f t="shared" si="7"/>
        <v>0</v>
      </c>
      <c r="Y59" s="42"/>
      <c r="Z59" s="43"/>
      <c r="AA59" s="43"/>
      <c r="AB59" s="1"/>
      <c r="AC59" s="2"/>
      <c r="AD59" s="2"/>
      <c r="AE59" s="2"/>
      <c r="AF59" s="2"/>
      <c r="AG59" s="3"/>
      <c r="AH59" s="1"/>
      <c r="AI59" s="2"/>
      <c r="AJ59" s="3"/>
      <c r="AK59" s="1"/>
      <c r="AL59" s="2"/>
      <c r="AM59" s="3"/>
      <c r="AN59" s="1"/>
      <c r="AO59" s="2"/>
      <c r="AP59" s="2"/>
      <c r="AQ59" s="114">
        <f t="shared" si="11"/>
        <v>0</v>
      </c>
      <c r="AR59" s="114">
        <f t="shared" si="12"/>
        <v>0</v>
      </c>
      <c r="AS59" s="114">
        <f t="shared" si="13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40"/>
      <c r="E60" s="41"/>
      <c r="F60" s="41">
        <v>0</v>
      </c>
      <c r="G60" s="346"/>
      <c r="H60" s="347"/>
      <c r="I60" s="352"/>
      <c r="J60" s="277">
        <f t="shared" si="8"/>
        <v>0</v>
      </c>
      <c r="K60" s="277">
        <f t="shared" si="9"/>
        <v>0</v>
      </c>
      <c r="L60" s="278">
        <f t="shared" si="10"/>
        <v>0</v>
      </c>
      <c r="M60" s="40"/>
      <c r="N60" s="41"/>
      <c r="O60" s="15"/>
      <c r="P60" s="40"/>
      <c r="Q60" s="41"/>
      <c r="R60" s="41"/>
      <c r="S60" s="41"/>
      <c r="T60" s="41"/>
      <c r="U60" s="96"/>
      <c r="V60" s="41">
        <f t="shared" si="7"/>
        <v>0</v>
      </c>
      <c r="W60" s="41">
        <f t="shared" si="7"/>
        <v>0</v>
      </c>
      <c r="X60" s="328">
        <f t="shared" si="7"/>
        <v>0</v>
      </c>
      <c r="Y60" s="40">
        <v>0</v>
      </c>
      <c r="Z60" s="41">
        <v>0.077</v>
      </c>
      <c r="AA60" s="41">
        <v>5.355</v>
      </c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11"/>
        <v>0</v>
      </c>
      <c r="AR60" s="97">
        <f t="shared" si="12"/>
        <v>0.077</v>
      </c>
      <c r="AS60" s="97">
        <f t="shared" si="13"/>
        <v>5.355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44</v>
      </c>
      <c r="E61" s="45">
        <v>11.9224</v>
      </c>
      <c r="F61" s="45">
        <v>12962.796999999999</v>
      </c>
      <c r="G61" s="110">
        <f aca="true" t="shared" si="14" ref="G61:L61">+G6+G8+G10+G12+G14+G16+G18+G20+G22+G24+G26+G28+G30+G32+G34+G36+G38+G40+G42+G44+G46+G48+G50+G52+G54+G56+G58</f>
        <v>49</v>
      </c>
      <c r="H61" s="110">
        <f t="shared" si="14"/>
        <v>59.78186</v>
      </c>
      <c r="I61" s="110">
        <f t="shared" si="14"/>
        <v>35854.547</v>
      </c>
      <c r="J61" s="23">
        <f t="shared" si="14"/>
        <v>93</v>
      </c>
      <c r="K61" s="23">
        <f t="shared" si="14"/>
        <v>71.70426</v>
      </c>
      <c r="L61" s="19">
        <f t="shared" si="14"/>
        <v>48817.344</v>
      </c>
      <c r="M61" s="44">
        <v>1032</v>
      </c>
      <c r="N61" s="45">
        <v>894.0912</v>
      </c>
      <c r="O61" s="45">
        <v>242379.24800000002</v>
      </c>
      <c r="P61" s="44">
        <v>617</v>
      </c>
      <c r="Q61" s="45">
        <v>3409.1286</v>
      </c>
      <c r="R61" s="45">
        <v>441609.885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617</v>
      </c>
      <c r="W61" s="23">
        <f>+W6+W8+W10+W12+W14+W16+W18+W20+W22+W24+W26+W28+W30+W32+W34+W36+W38+W40+W42+W44+W46+W48+W50+W52+W54+W56+W58</f>
        <v>3409.1286</v>
      </c>
      <c r="X61" s="314">
        <f>+X6+X8+X10+X12+X14+X16+X18+X20+X22+X24+X26+X28+X30+X32+X34+X36+X38+X40+X42+X44+X46+X48+X50+X52+X54+X56+X58</f>
        <v>441609.885</v>
      </c>
      <c r="Y61" s="44">
        <v>348</v>
      </c>
      <c r="Z61" s="45">
        <v>2056.4914000000003</v>
      </c>
      <c r="AA61" s="45">
        <v>232737.558</v>
      </c>
      <c r="AB61" s="44">
        <v>2459</v>
      </c>
      <c r="AC61" s="45">
        <v>541.7158</v>
      </c>
      <c r="AD61" s="45">
        <v>212381.074</v>
      </c>
      <c r="AE61" s="44">
        <v>7</v>
      </c>
      <c r="AF61" s="45">
        <v>2.1385</v>
      </c>
      <c r="AG61" s="45">
        <v>1108.648</v>
      </c>
      <c r="AH61" s="44">
        <v>299</v>
      </c>
      <c r="AI61" s="45">
        <v>83.15405</v>
      </c>
      <c r="AJ61" s="45">
        <v>35191.53600000001</v>
      </c>
      <c r="AK61" s="44"/>
      <c r="AL61" s="45"/>
      <c r="AM61" s="45"/>
      <c r="AN61" s="44">
        <v>268</v>
      </c>
      <c r="AO61" s="45">
        <v>15.887340000000002</v>
      </c>
      <c r="AP61" s="45">
        <v>16612.398</v>
      </c>
      <c r="AQ61" s="146">
        <f t="shared" si="11"/>
        <v>5123</v>
      </c>
      <c r="AR61" s="146">
        <f t="shared" si="12"/>
        <v>7074.31115</v>
      </c>
      <c r="AS61" s="146">
        <f t="shared" si="13"/>
        <v>1230837.691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92">
        <f aca="true" t="shared" si="15" ref="G62:L62">G59</f>
        <v>0</v>
      </c>
      <c r="H62" s="92">
        <f t="shared" si="15"/>
        <v>0</v>
      </c>
      <c r="I62" s="92">
        <f t="shared" si="15"/>
        <v>0</v>
      </c>
      <c r="J62" s="2">
        <f t="shared" si="15"/>
        <v>0</v>
      </c>
      <c r="K62" s="2">
        <f t="shared" si="15"/>
        <v>0</v>
      </c>
      <c r="L62" s="3">
        <f t="shared" si="15"/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11"/>
        <v>0</v>
      </c>
      <c r="AR62" s="92">
        <f t="shared" si="12"/>
        <v>0</v>
      </c>
      <c r="AS62" s="92">
        <f t="shared" si="13"/>
        <v>0</v>
      </c>
      <c r="AT62" s="108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64</v>
      </c>
      <c r="E63" s="41">
        <v>612.8608</v>
      </c>
      <c r="F63" s="41">
        <v>645076.374</v>
      </c>
      <c r="G63" s="97">
        <f>G7+G9+G11+G13+G15+G17+G19+G21+G23+G25+G27+G29+G31+G33+G35+G37+G39+G41+G43+G45+G47+G49+G51+G53+G55+G57+G60</f>
        <v>53</v>
      </c>
      <c r="H63" s="97">
        <f>H7+H9+H11+H13+H15+H17+H19+H21+H23+H25+H27+H29+H31+H33+H35+H37+H39+H41+H43+H45+H47+H49+H51+H53+H55+H57+H60</f>
        <v>547.3431</v>
      </c>
      <c r="I63" s="97">
        <f>I7+I9+I11+I13+I15+I17+I19+I21+I23+I25+I27+I29+I31+I33+I35+I37+I39+I41+I43+I45+I47+I49+I51+I53+I55+I57+I60</f>
        <v>506530.248</v>
      </c>
      <c r="J63" s="5">
        <f>+J7+J9+J11+J13+J15+J17+J19+J21+J23+J25+J27+J29+J31+J33+J35+J37+J39+J41+J43+J45+J47+J49+J51+J53+J55+J57+J60</f>
        <v>117</v>
      </c>
      <c r="K63" s="5">
        <f>+K7+K9+K11+K13+K15+K17+K19+K21+K23+K25+K27+K29+K31+K33+K35+K37+K39+K41+K43+K45+K47+K49+K51+K53+K55+K57+K60</f>
        <v>1160.2039</v>
      </c>
      <c r="L63" s="6">
        <f>+L7+L9+L11+L13+L15+L17+L19+L21+L23+L25+L27+L29+L31+L33+L35+L37+L39+L41+L43+L45+L47+L49+L51+L53+L55+L57+L60</f>
        <v>1151606.622</v>
      </c>
      <c r="M63" s="40">
        <v>334</v>
      </c>
      <c r="N63" s="41">
        <v>5629.553400000001</v>
      </c>
      <c r="O63" s="41">
        <v>1653748.135</v>
      </c>
      <c r="P63" s="40">
        <v>4</v>
      </c>
      <c r="Q63" s="41">
        <v>920.253</v>
      </c>
      <c r="R63" s="41">
        <v>134997.751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4</v>
      </c>
      <c r="W63" s="5">
        <f>+W7+W9+W11+W13+W15+W17+W19+W21+W23+W25+W27+W29+W31+W33+W35+W37+W39+W41+W43+W45+W47+W49+W51+W53+W55+W57+W60</f>
        <v>920.253</v>
      </c>
      <c r="X63" s="47">
        <f>+X7+X9+X11+X13+X15+X17+X19+X21+X23+X25+X27+X29+X31+X33+X35+X37+X39+X41+X43+X45+X47+X49+X51+X53+X55+X57+X60</f>
        <v>134997.751</v>
      </c>
      <c r="Y63" s="40">
        <v>17</v>
      </c>
      <c r="Z63" s="41">
        <v>1670.395</v>
      </c>
      <c r="AA63" s="41">
        <v>184389.113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11"/>
        <v>472</v>
      </c>
      <c r="AR63" s="97">
        <f t="shared" si="12"/>
        <v>9380.4053</v>
      </c>
      <c r="AS63" s="97">
        <f t="shared" si="13"/>
        <v>3124741.6210000003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42"/>
      <c r="E64" s="43"/>
      <c r="F64" s="43"/>
      <c r="G64" s="345">
        <v>350</v>
      </c>
      <c r="H64" s="345">
        <v>1111.3005</v>
      </c>
      <c r="I64" s="345">
        <v>197530.691</v>
      </c>
      <c r="J64" s="279">
        <f t="shared" si="8"/>
        <v>350</v>
      </c>
      <c r="K64" s="279">
        <f t="shared" si="9"/>
        <v>1111.3005</v>
      </c>
      <c r="L64" s="133">
        <f t="shared" si="10"/>
        <v>197530.691</v>
      </c>
      <c r="M64" s="42">
        <v>258</v>
      </c>
      <c r="N64" s="43">
        <v>18.2055</v>
      </c>
      <c r="O64" s="3">
        <v>5947.682</v>
      </c>
      <c r="P64" s="42">
        <v>948</v>
      </c>
      <c r="Q64" s="43">
        <v>661.5071</v>
      </c>
      <c r="R64" s="43">
        <v>208942.06</v>
      </c>
      <c r="S64" s="43"/>
      <c r="T64" s="43"/>
      <c r="U64" s="90"/>
      <c r="V64" s="43">
        <f t="shared" si="7"/>
        <v>948</v>
      </c>
      <c r="W64" s="43">
        <f t="shared" si="7"/>
        <v>661.5071</v>
      </c>
      <c r="X64" s="327">
        <f t="shared" si="7"/>
        <v>208942.06</v>
      </c>
      <c r="Y64" s="42">
        <v>106</v>
      </c>
      <c r="Z64" s="43">
        <v>520.467</v>
      </c>
      <c r="AA64" s="43">
        <v>60766.21</v>
      </c>
      <c r="AB64" s="1">
        <v>4</v>
      </c>
      <c r="AC64" s="2">
        <v>0.0681</v>
      </c>
      <c r="AD64" s="2">
        <v>104.822</v>
      </c>
      <c r="AE64" s="2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11"/>
        <v>1666</v>
      </c>
      <c r="AR64" s="92">
        <f t="shared" si="12"/>
        <v>2311.5482</v>
      </c>
      <c r="AS64" s="92">
        <f t="shared" si="13"/>
        <v>473291.46499999997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40">
        <v>360</v>
      </c>
      <c r="E65" s="41">
        <v>60.0343</v>
      </c>
      <c r="F65" s="41">
        <v>39364.27</v>
      </c>
      <c r="G65" s="347">
        <v>71</v>
      </c>
      <c r="H65" s="347">
        <v>535.7142</v>
      </c>
      <c r="I65" s="347">
        <v>198294.941</v>
      </c>
      <c r="J65" s="277">
        <f t="shared" si="8"/>
        <v>431</v>
      </c>
      <c r="K65" s="277">
        <f t="shared" si="9"/>
        <v>595.7485</v>
      </c>
      <c r="L65" s="278">
        <f t="shared" si="10"/>
        <v>237659.21099999998</v>
      </c>
      <c r="M65" s="40">
        <v>11</v>
      </c>
      <c r="N65" s="41">
        <v>2.539</v>
      </c>
      <c r="O65" s="15">
        <v>469.41</v>
      </c>
      <c r="P65" s="40">
        <v>32</v>
      </c>
      <c r="Q65" s="41">
        <v>197.3809</v>
      </c>
      <c r="R65" s="41">
        <v>25579.319</v>
      </c>
      <c r="S65" s="41"/>
      <c r="T65" s="41"/>
      <c r="U65" s="96"/>
      <c r="V65" s="41">
        <f t="shared" si="7"/>
        <v>32</v>
      </c>
      <c r="W65" s="41">
        <f t="shared" si="7"/>
        <v>197.3809</v>
      </c>
      <c r="X65" s="328">
        <f t="shared" si="7"/>
        <v>25579.319</v>
      </c>
      <c r="Y65" s="40"/>
      <c r="Z65" s="41"/>
      <c r="AA65" s="41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11"/>
        <v>474</v>
      </c>
      <c r="AR65" s="97">
        <f t="shared" si="12"/>
        <v>795.6684</v>
      </c>
      <c r="AS65" s="97">
        <f t="shared" si="13"/>
        <v>263707.94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42"/>
      <c r="E66" s="43"/>
      <c r="F66" s="43"/>
      <c r="G66" s="345"/>
      <c r="H66" s="345"/>
      <c r="I66" s="345"/>
      <c r="J66" s="279">
        <f t="shared" si="8"/>
        <v>0</v>
      </c>
      <c r="K66" s="279">
        <f t="shared" si="9"/>
        <v>0</v>
      </c>
      <c r="L66" s="133">
        <f t="shared" si="10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43">
        <f t="shared" si="7"/>
        <v>0</v>
      </c>
      <c r="W66" s="43">
        <f t="shared" si="7"/>
        <v>0</v>
      </c>
      <c r="X66" s="327">
        <f t="shared" si="7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11"/>
        <v>0</v>
      </c>
      <c r="AR66" s="92">
        <f t="shared" si="12"/>
        <v>0</v>
      </c>
      <c r="AS66" s="92">
        <f t="shared" si="13"/>
        <v>0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40"/>
      <c r="E67" s="41"/>
      <c r="F67" s="41"/>
      <c r="G67" s="347"/>
      <c r="H67" s="347"/>
      <c r="I67" s="347"/>
      <c r="J67" s="277">
        <f t="shared" si="8"/>
        <v>0</v>
      </c>
      <c r="K67" s="277">
        <f t="shared" si="9"/>
        <v>0</v>
      </c>
      <c r="L67" s="278">
        <f t="shared" si="10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41">
        <f t="shared" si="7"/>
        <v>0</v>
      </c>
      <c r="W67" s="41">
        <f t="shared" si="7"/>
        <v>0</v>
      </c>
      <c r="X67" s="328">
        <f t="shared" si="7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11"/>
        <v>0</v>
      </c>
      <c r="AR67" s="97">
        <f t="shared" si="12"/>
        <v>0</v>
      </c>
      <c r="AS67" s="97">
        <f t="shared" si="13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44</v>
      </c>
      <c r="E68" s="43">
        <v>11.9224</v>
      </c>
      <c r="F68" s="43">
        <v>12962.796999999999</v>
      </c>
      <c r="G68" s="342">
        <f>+G61+G64+G66</f>
        <v>399</v>
      </c>
      <c r="H68" s="333">
        <f>+H61+H64+H66</f>
        <v>1171.08236</v>
      </c>
      <c r="I68" s="343">
        <f>+I61+I64+I66</f>
        <v>233385.23799999998</v>
      </c>
      <c r="J68" s="279">
        <f t="shared" si="8"/>
        <v>443</v>
      </c>
      <c r="K68" s="279">
        <f t="shared" si="9"/>
        <v>1183.00476</v>
      </c>
      <c r="L68" s="133">
        <f t="shared" si="10"/>
        <v>246348.03499999997</v>
      </c>
      <c r="M68" s="42">
        <v>1290</v>
      </c>
      <c r="N68" s="43">
        <v>912.2967</v>
      </c>
      <c r="O68" s="43">
        <v>248326.93000000002</v>
      </c>
      <c r="P68" s="42">
        <v>1565</v>
      </c>
      <c r="Q68" s="43">
        <v>4070.6357</v>
      </c>
      <c r="R68" s="43">
        <v>650551.9450000001</v>
      </c>
      <c r="S68" s="42">
        <v>0</v>
      </c>
      <c r="T68" s="43">
        <v>0</v>
      </c>
      <c r="U68" s="43">
        <v>0</v>
      </c>
      <c r="V68" s="43">
        <f t="shared" si="7"/>
        <v>1565</v>
      </c>
      <c r="W68" s="43">
        <f t="shared" si="7"/>
        <v>4070.6357</v>
      </c>
      <c r="X68" s="327">
        <f t="shared" si="7"/>
        <v>650551.9450000001</v>
      </c>
      <c r="Y68" s="42">
        <v>454</v>
      </c>
      <c r="Z68" s="43">
        <v>2576.9584000000004</v>
      </c>
      <c r="AA68" s="43">
        <v>293503.768</v>
      </c>
      <c r="AB68" s="42">
        <v>2463</v>
      </c>
      <c r="AC68" s="43">
        <v>541.7838999999999</v>
      </c>
      <c r="AD68" s="43">
        <v>212485.89599999998</v>
      </c>
      <c r="AE68" s="42">
        <v>7</v>
      </c>
      <c r="AF68" s="43">
        <v>2.1385</v>
      </c>
      <c r="AG68" s="43">
        <v>1108.648</v>
      </c>
      <c r="AH68" s="42">
        <v>299</v>
      </c>
      <c r="AI68" s="43">
        <v>83.15405</v>
      </c>
      <c r="AJ68" s="43">
        <v>35191.53600000001</v>
      </c>
      <c r="AK68" s="42">
        <v>0</v>
      </c>
      <c r="AL68" s="43">
        <v>0</v>
      </c>
      <c r="AM68" s="43">
        <v>0</v>
      </c>
      <c r="AN68" s="42">
        <v>268</v>
      </c>
      <c r="AO68" s="43">
        <v>15.887340000000002</v>
      </c>
      <c r="AP68" s="43">
        <v>16612.398</v>
      </c>
      <c r="AQ68" s="92">
        <f>+AQ61+AQ64+AQ66</f>
        <v>6789</v>
      </c>
      <c r="AR68" s="92">
        <f>+AR61+AR64+AR66</f>
        <v>9385.85935</v>
      </c>
      <c r="AS68" s="92">
        <f>+AS61+AS64+AS66</f>
        <v>1704129.156</v>
      </c>
      <c r="AT68" s="107" t="s">
        <v>10</v>
      </c>
      <c r="AU68" s="391" t="s">
        <v>112</v>
      </c>
      <c r="AV68" s="392"/>
      <c r="AW68" s="71"/>
    </row>
    <row r="69" spans="1:49" ht="18.75">
      <c r="A69" s="397"/>
      <c r="B69" s="398"/>
      <c r="C69" s="95" t="s">
        <v>11</v>
      </c>
      <c r="D69" s="40">
        <v>424</v>
      </c>
      <c r="E69" s="41">
        <v>672.8951000000001</v>
      </c>
      <c r="F69" s="41">
        <v>684440.644</v>
      </c>
      <c r="G69" s="334">
        <f>+G63+G65+G67</f>
        <v>124</v>
      </c>
      <c r="H69" s="334">
        <f>+H63+H65+H67</f>
        <v>1083.0573</v>
      </c>
      <c r="I69" s="335">
        <f>+I63+I65+I67</f>
        <v>704825.189</v>
      </c>
      <c r="J69" s="277">
        <f t="shared" si="8"/>
        <v>548</v>
      </c>
      <c r="K69" s="277">
        <f t="shared" si="9"/>
        <v>1755.9524000000001</v>
      </c>
      <c r="L69" s="278">
        <f t="shared" si="10"/>
        <v>1389265.833</v>
      </c>
      <c r="M69" s="40">
        <v>345</v>
      </c>
      <c r="N69" s="41">
        <v>5632.0924</v>
      </c>
      <c r="O69" s="41">
        <v>1654217.545</v>
      </c>
      <c r="P69" s="40">
        <v>36</v>
      </c>
      <c r="Q69" s="41">
        <v>1117.6339</v>
      </c>
      <c r="R69" s="41">
        <v>160577.06999999998</v>
      </c>
      <c r="S69" s="40">
        <v>0</v>
      </c>
      <c r="T69" s="41">
        <v>0</v>
      </c>
      <c r="U69" s="41">
        <v>0</v>
      </c>
      <c r="V69" s="41">
        <f t="shared" si="7"/>
        <v>36</v>
      </c>
      <c r="W69" s="41">
        <f t="shared" si="7"/>
        <v>1117.6339</v>
      </c>
      <c r="X69" s="41">
        <f>+R69+U69</f>
        <v>160577.06999999998</v>
      </c>
      <c r="Y69" s="40">
        <v>17</v>
      </c>
      <c r="Z69" s="41">
        <v>1670.395</v>
      </c>
      <c r="AA69" s="41">
        <v>184389.113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>+AQ63+AQ65+AQ67</f>
        <v>946</v>
      </c>
      <c r="AR69" s="97">
        <f>+AR63+AR65+AR67</f>
        <v>10176.0737</v>
      </c>
      <c r="AS69" s="97">
        <f>+AS63+AS65+AS67</f>
        <v>3388449.561</v>
      </c>
      <c r="AT69" s="95" t="s">
        <v>11</v>
      </c>
      <c r="AU69" s="393"/>
      <c r="AV69" s="394"/>
      <c r="AW69" s="71"/>
    </row>
    <row r="70" spans="1:49" ht="19.5" thickBot="1">
      <c r="A70" s="399" t="s">
        <v>113</v>
      </c>
      <c r="B70" s="400" t="s">
        <v>56</v>
      </c>
      <c r="C70" s="401"/>
      <c r="D70" s="44"/>
      <c r="E70" s="45"/>
      <c r="F70" s="45"/>
      <c r="G70" s="336"/>
      <c r="H70" s="336"/>
      <c r="I70" s="336"/>
      <c r="J70" s="288">
        <f t="shared" si="8"/>
        <v>0</v>
      </c>
      <c r="K70" s="288">
        <f t="shared" si="9"/>
        <v>0</v>
      </c>
      <c r="L70" s="289">
        <f t="shared" si="10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45">
        <f t="shared" si="7"/>
        <v>0</v>
      </c>
      <c r="W70" s="45">
        <f t="shared" si="7"/>
        <v>0</v>
      </c>
      <c r="X70" s="45">
        <f t="shared" si="7"/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/>
      <c r="AR70" s="53">
        <f>+E70+H70+N70+Q70+T70+Z70+AC70+AF70+AI70+AL70+AO70</f>
        <v>0</v>
      </c>
      <c r="AS70" s="53">
        <f>+F70+I70+O70+R70+U70+AA70+AD70+AG70+AJ70+AM70+AP70</f>
        <v>0</v>
      </c>
      <c r="AT70" s="402" t="s">
        <v>113</v>
      </c>
      <c r="AU70" s="400" t="s">
        <v>56</v>
      </c>
      <c r="AV70" s="403"/>
      <c r="AW70" s="71"/>
    </row>
    <row r="71" spans="1:49" ht="19.5" thickBot="1">
      <c r="A71" s="386" t="s">
        <v>114</v>
      </c>
      <c r="B71" s="387" t="s">
        <v>57</v>
      </c>
      <c r="C71" s="388"/>
      <c r="D71" s="118">
        <v>468</v>
      </c>
      <c r="E71" s="119">
        <v>684.8175000000001</v>
      </c>
      <c r="F71" s="119">
        <v>697403.441</v>
      </c>
      <c r="G71" s="336">
        <f aca="true" t="shared" si="16" ref="G71:L71">G68+G69</f>
        <v>523</v>
      </c>
      <c r="H71" s="336">
        <f t="shared" si="16"/>
        <v>2254.13966</v>
      </c>
      <c r="I71" s="336">
        <f t="shared" si="16"/>
        <v>938210.427</v>
      </c>
      <c r="J71" s="121">
        <f t="shared" si="16"/>
        <v>991</v>
      </c>
      <c r="K71" s="121">
        <f t="shared" si="16"/>
        <v>2938.95716</v>
      </c>
      <c r="L71" s="121">
        <f t="shared" si="16"/>
        <v>1635613.868</v>
      </c>
      <c r="M71" s="119">
        <v>1635</v>
      </c>
      <c r="N71" s="119">
        <v>6544.3891</v>
      </c>
      <c r="O71" s="119">
        <v>1902544.4749999999</v>
      </c>
      <c r="P71" s="119">
        <v>1601</v>
      </c>
      <c r="Q71" s="119">
        <v>5188.2696</v>
      </c>
      <c r="R71" s="119">
        <v>811129.015</v>
      </c>
      <c r="S71" s="119">
        <v>0</v>
      </c>
      <c r="T71" s="119">
        <v>0</v>
      </c>
      <c r="U71" s="119">
        <v>0</v>
      </c>
      <c r="V71" s="121">
        <f>V68+V69+V70</f>
        <v>1601</v>
      </c>
      <c r="W71" s="121">
        <f>W68+W69+W70</f>
        <v>5188.2696</v>
      </c>
      <c r="X71" s="121">
        <f>X68+X69+X70</f>
        <v>811129.015</v>
      </c>
      <c r="Y71" s="119">
        <v>471</v>
      </c>
      <c r="Z71" s="119">
        <v>4247.3534</v>
      </c>
      <c r="AA71" s="119">
        <v>477892.881</v>
      </c>
      <c r="AB71" s="119">
        <v>2463</v>
      </c>
      <c r="AC71" s="119">
        <v>541.7838999999999</v>
      </c>
      <c r="AD71" s="119">
        <v>212485.89599999998</v>
      </c>
      <c r="AE71" s="119">
        <v>7</v>
      </c>
      <c r="AF71" s="119">
        <v>2.1385</v>
      </c>
      <c r="AG71" s="119">
        <v>1108.648</v>
      </c>
      <c r="AH71" s="119">
        <v>299</v>
      </c>
      <c r="AI71" s="119">
        <v>83.15405</v>
      </c>
      <c r="AJ71" s="119">
        <v>35191.53600000001</v>
      </c>
      <c r="AK71" s="119">
        <v>0</v>
      </c>
      <c r="AL71" s="119">
        <v>0</v>
      </c>
      <c r="AM71" s="119">
        <v>0</v>
      </c>
      <c r="AN71" s="119">
        <v>268</v>
      </c>
      <c r="AO71" s="119">
        <v>15.887340000000002</v>
      </c>
      <c r="AP71" s="119">
        <v>16612.398</v>
      </c>
      <c r="AQ71" s="310">
        <f>AN71+AK71+AH71+AE71+AB71+Y71+S71+P71+M71+G71+D71</f>
        <v>7735</v>
      </c>
      <c r="AR71" s="310">
        <f>AO71+AL71+AI71+AF71+AC71+Z71+T71+Q71+N71+H71+E71</f>
        <v>19561.933050000003</v>
      </c>
      <c r="AS71" s="121">
        <f>AP71+AM71+AJ71+AG71+AD71+AA71+U71+R71+O71+I71+F71</f>
        <v>5092578.716999999</v>
      </c>
      <c r="AT71" s="389" t="s">
        <v>114</v>
      </c>
      <c r="AU71" s="387" t="s">
        <v>57</v>
      </c>
      <c r="AV71" s="390" t="s">
        <v>0</v>
      </c>
      <c r="AW71" s="7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70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54:B55"/>
    <mergeCell ref="AU54:AU5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A56:B57"/>
    <mergeCell ref="AU56:AV57"/>
    <mergeCell ref="A59:B59"/>
    <mergeCell ref="AU59:AV59"/>
    <mergeCell ref="B66:B67"/>
    <mergeCell ref="AU66:AU67"/>
    <mergeCell ref="B64:B65"/>
    <mergeCell ref="AU64:AU65"/>
    <mergeCell ref="A62:B62"/>
    <mergeCell ref="AU62:AV62"/>
    <mergeCell ref="A71:C71"/>
    <mergeCell ref="AT71:AV71"/>
    <mergeCell ref="A68:B69"/>
    <mergeCell ref="AU68:AV69"/>
    <mergeCell ref="A70:C70"/>
    <mergeCell ref="AT70:AV70"/>
    <mergeCell ref="B44:B45"/>
    <mergeCell ref="AU44:AU45"/>
    <mergeCell ref="A1:X1"/>
    <mergeCell ref="S3:U3"/>
    <mergeCell ref="B6:B7"/>
    <mergeCell ref="AU6:AU7"/>
    <mergeCell ref="AB3:AD3"/>
    <mergeCell ref="Y3:AA3"/>
    <mergeCell ref="B38:B39"/>
    <mergeCell ref="AU38:AU3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AG57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7.875" style="55" customWidth="1"/>
    <col min="13" max="13" width="12.625" style="55" customWidth="1"/>
    <col min="14" max="14" width="16.625" style="55" customWidth="1"/>
    <col min="15" max="15" width="18.125" style="55" customWidth="1"/>
    <col min="16" max="16" width="12.625" style="55" customWidth="1"/>
    <col min="17" max="17" width="16.625" style="55" customWidth="1"/>
    <col min="18" max="18" width="17.87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8.125" style="55" customWidth="1"/>
    <col min="25" max="25" width="12.625" style="55" customWidth="1"/>
    <col min="26" max="26" width="16.625" style="55" customWidth="1"/>
    <col min="27" max="27" width="17.8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105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105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101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6" t="s">
        <v>88</v>
      </c>
      <c r="W3" s="67"/>
      <c r="X3" s="125"/>
      <c r="Y3" s="126" t="s">
        <v>89</v>
      </c>
      <c r="Z3" s="67"/>
      <c r="AA3" s="125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42"/>
      <c r="E6" s="43"/>
      <c r="F6" s="43">
        <v>0</v>
      </c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/>
      <c r="N6" s="43"/>
      <c r="O6" s="11"/>
      <c r="P6" s="42"/>
      <c r="Q6" s="43"/>
      <c r="R6" s="43"/>
      <c r="S6" s="43"/>
      <c r="T6" s="43"/>
      <c r="U6" s="90"/>
      <c r="V6" s="276">
        <f aca="true" t="shared" si="1" ref="V6:X21">+P6+S6</f>
        <v>0</v>
      </c>
      <c r="W6" s="275">
        <f t="shared" si="1"/>
        <v>0</v>
      </c>
      <c r="X6" s="276">
        <f t="shared" si="1"/>
        <v>0</v>
      </c>
      <c r="Y6" s="43"/>
      <c r="Z6" s="43"/>
      <c r="AA6" s="91"/>
      <c r="AB6" s="10"/>
      <c r="AC6" s="3"/>
      <c r="AD6" s="3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+D6+G6+M6+P6+S6+Y6+AB6+AE6+AH6+AK6+AN6</f>
        <v>0</v>
      </c>
      <c r="AR6" s="92">
        <f>+E6+H6+N6+Q6+T6+Z6+AC6+AF6+AI6+AL6+AO6</f>
        <v>0</v>
      </c>
      <c r="AS6" s="92">
        <f>+F6+I6+O6+R6+U6+AA6+AD6+AG6+AJ6+AM6+AP6</f>
        <v>0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40"/>
      <c r="E7" s="41"/>
      <c r="F7" s="41">
        <v>0</v>
      </c>
      <c r="G7" s="41"/>
      <c r="H7" s="41"/>
      <c r="I7" s="96"/>
      <c r="J7" s="277">
        <f t="shared" si="0"/>
        <v>0</v>
      </c>
      <c r="K7" s="277">
        <f t="shared" si="0"/>
        <v>0</v>
      </c>
      <c r="L7" s="278">
        <f t="shared" si="0"/>
        <v>0</v>
      </c>
      <c r="M7" s="40"/>
      <c r="N7" s="41"/>
      <c r="O7" s="15"/>
      <c r="P7" s="40"/>
      <c r="Q7" s="41"/>
      <c r="R7" s="41"/>
      <c r="S7" s="41"/>
      <c r="T7" s="41"/>
      <c r="U7" s="96"/>
      <c r="V7" s="278">
        <f t="shared" si="1"/>
        <v>0</v>
      </c>
      <c r="W7" s="277">
        <f t="shared" si="1"/>
        <v>0</v>
      </c>
      <c r="X7" s="278">
        <f t="shared" si="1"/>
        <v>0</v>
      </c>
      <c r="Y7" s="41"/>
      <c r="Z7" s="41"/>
      <c r="AA7" s="41"/>
      <c r="AB7" s="17"/>
      <c r="AC7" s="15"/>
      <c r="AD7" s="1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2" ref="AQ7:AQ70">+D7+G7+M7+P7+S7+Y7+AB7+AE7+AH7+AK7+AN7</f>
        <v>0</v>
      </c>
      <c r="AR7" s="97">
        <f aca="true" t="shared" si="3" ref="AR7:AR70">+E7+H7+N7+Q7+T7+Z7+AC7+AF7+AI7+AL7+AO7</f>
        <v>0</v>
      </c>
      <c r="AS7" s="97">
        <f aca="true" t="shared" si="4" ref="AS7:AS70">+F7+I7+O7+R7+U7+AA7+AD7+AG7+AJ7+AM7+AP7</f>
        <v>0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42"/>
      <c r="E8" s="43"/>
      <c r="F8" s="43">
        <v>0</v>
      </c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/>
      <c r="N8" s="43"/>
      <c r="O8" s="3"/>
      <c r="P8" s="42"/>
      <c r="Q8" s="43"/>
      <c r="R8" s="43"/>
      <c r="S8" s="43"/>
      <c r="T8" s="43"/>
      <c r="U8" s="90"/>
      <c r="V8" s="133">
        <f t="shared" si="1"/>
        <v>0</v>
      </c>
      <c r="W8" s="279">
        <f t="shared" si="1"/>
        <v>0</v>
      </c>
      <c r="X8" s="133">
        <f t="shared" si="1"/>
        <v>0</v>
      </c>
      <c r="Y8" s="43"/>
      <c r="Z8" s="43"/>
      <c r="AA8" s="43"/>
      <c r="AB8" s="10"/>
      <c r="AC8" s="3"/>
      <c r="AD8" s="3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0</v>
      </c>
      <c r="AR8" s="92">
        <f t="shared" si="3"/>
        <v>0</v>
      </c>
      <c r="AS8" s="92">
        <f t="shared" si="4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40"/>
      <c r="E9" s="41"/>
      <c r="F9" s="41">
        <v>0</v>
      </c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>
        <v>1</v>
      </c>
      <c r="N9" s="41">
        <v>64.032</v>
      </c>
      <c r="O9" s="15">
        <v>6772.774</v>
      </c>
      <c r="P9" s="40">
        <v>6</v>
      </c>
      <c r="Q9" s="41">
        <v>268.196</v>
      </c>
      <c r="R9" s="41">
        <v>26058.076</v>
      </c>
      <c r="S9" s="41"/>
      <c r="T9" s="41"/>
      <c r="U9" s="96"/>
      <c r="V9" s="278">
        <f t="shared" si="1"/>
        <v>6</v>
      </c>
      <c r="W9" s="277">
        <f t="shared" si="1"/>
        <v>268.196</v>
      </c>
      <c r="X9" s="278">
        <f t="shared" si="1"/>
        <v>26058.076</v>
      </c>
      <c r="Y9" s="41"/>
      <c r="Z9" s="41"/>
      <c r="AA9" s="41"/>
      <c r="AB9" s="17"/>
      <c r="AC9" s="15"/>
      <c r="AD9" s="1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7</v>
      </c>
      <c r="AR9" s="97">
        <f t="shared" si="3"/>
        <v>332.228</v>
      </c>
      <c r="AS9" s="97">
        <f t="shared" si="4"/>
        <v>32830.85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42"/>
      <c r="E10" s="43"/>
      <c r="F10" s="43">
        <v>0</v>
      </c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133">
        <f t="shared" si="1"/>
        <v>0</v>
      </c>
      <c r="W10" s="279">
        <f t="shared" si="1"/>
        <v>0</v>
      </c>
      <c r="X10" s="133">
        <f t="shared" si="1"/>
        <v>0</v>
      </c>
      <c r="Y10" s="43"/>
      <c r="Z10" s="43"/>
      <c r="AA10" s="43"/>
      <c r="AB10" s="10"/>
      <c r="AC10" s="3"/>
      <c r="AD10" s="3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40"/>
      <c r="E11" s="41"/>
      <c r="F11" s="41">
        <v>0</v>
      </c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278">
        <f t="shared" si="1"/>
        <v>0</v>
      </c>
      <c r="W11" s="277">
        <f t="shared" si="1"/>
        <v>0</v>
      </c>
      <c r="X11" s="278">
        <f t="shared" si="1"/>
        <v>0</v>
      </c>
      <c r="Y11" s="41"/>
      <c r="Z11" s="41"/>
      <c r="AA11" s="41"/>
      <c r="AB11" s="17"/>
      <c r="AC11" s="15"/>
      <c r="AD11" s="1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42"/>
      <c r="E12" s="43"/>
      <c r="F12" s="43">
        <v>0</v>
      </c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133">
        <f t="shared" si="1"/>
        <v>0</v>
      </c>
      <c r="W12" s="279">
        <f t="shared" si="1"/>
        <v>0</v>
      </c>
      <c r="X12" s="133">
        <f t="shared" si="1"/>
        <v>0</v>
      </c>
      <c r="Y12" s="43"/>
      <c r="Z12" s="43"/>
      <c r="AA12" s="43"/>
      <c r="AB12" s="10"/>
      <c r="AC12" s="3"/>
      <c r="AD12" s="3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40"/>
      <c r="E13" s="41"/>
      <c r="F13" s="41">
        <v>0</v>
      </c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278">
        <f t="shared" si="1"/>
        <v>0</v>
      </c>
      <c r="W13" s="277">
        <f t="shared" si="1"/>
        <v>0</v>
      </c>
      <c r="X13" s="278">
        <f t="shared" si="1"/>
        <v>0</v>
      </c>
      <c r="Y13" s="41"/>
      <c r="Z13" s="41"/>
      <c r="AA13" s="41"/>
      <c r="AB13" s="17"/>
      <c r="AC13" s="15"/>
      <c r="AD13" s="1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42"/>
      <c r="E14" s="43"/>
      <c r="F14" s="43">
        <v>0</v>
      </c>
      <c r="G14" s="43"/>
      <c r="H14" s="43"/>
      <c r="I14" s="90"/>
      <c r="J14" s="279">
        <f>+D14+G14</f>
        <v>0</v>
      </c>
      <c r="K14" s="279">
        <f>+E14+H14</f>
        <v>0</v>
      </c>
      <c r="L14" s="133">
        <f>+F14+I14</f>
        <v>0</v>
      </c>
      <c r="M14" s="42"/>
      <c r="N14" s="43"/>
      <c r="O14" s="3"/>
      <c r="P14" s="42">
        <v>197</v>
      </c>
      <c r="Q14" s="43">
        <v>1401.6424</v>
      </c>
      <c r="R14" s="43">
        <v>189781.798</v>
      </c>
      <c r="S14" s="43"/>
      <c r="T14" s="43"/>
      <c r="U14" s="90"/>
      <c r="V14" s="133">
        <f t="shared" si="1"/>
        <v>197</v>
      </c>
      <c r="W14" s="279">
        <f t="shared" si="1"/>
        <v>1401.6424</v>
      </c>
      <c r="X14" s="133">
        <f t="shared" si="1"/>
        <v>189781.798</v>
      </c>
      <c r="Y14" s="43">
        <v>60</v>
      </c>
      <c r="Z14" s="43">
        <v>278.2283</v>
      </c>
      <c r="AA14" s="43">
        <v>31469.447</v>
      </c>
      <c r="AB14" s="10"/>
      <c r="AC14" s="3"/>
      <c r="AD14" s="3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257</v>
      </c>
      <c r="AR14" s="92">
        <f t="shared" si="3"/>
        <v>1679.8707</v>
      </c>
      <c r="AS14" s="92">
        <f t="shared" si="4"/>
        <v>221251.245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40"/>
      <c r="E15" s="41"/>
      <c r="F15" s="41">
        <v>0</v>
      </c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278">
        <f t="shared" si="1"/>
        <v>0</v>
      </c>
      <c r="W15" s="277">
        <f t="shared" si="1"/>
        <v>0</v>
      </c>
      <c r="X15" s="278">
        <f t="shared" si="1"/>
        <v>0</v>
      </c>
      <c r="Y15" s="41"/>
      <c r="Z15" s="41"/>
      <c r="AA15" s="41"/>
      <c r="AB15" s="17"/>
      <c r="AC15" s="15"/>
      <c r="AD15" s="1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42"/>
      <c r="E16" s="43"/>
      <c r="F16" s="43">
        <v>0</v>
      </c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>
        <v>184</v>
      </c>
      <c r="Q16" s="43">
        <v>297.4316</v>
      </c>
      <c r="R16" s="43">
        <v>86051.398</v>
      </c>
      <c r="S16" s="43"/>
      <c r="T16" s="43"/>
      <c r="U16" s="90"/>
      <c r="V16" s="133">
        <f t="shared" si="1"/>
        <v>184</v>
      </c>
      <c r="W16" s="279">
        <f t="shared" si="1"/>
        <v>297.4316</v>
      </c>
      <c r="X16" s="133">
        <f t="shared" si="1"/>
        <v>86051.398</v>
      </c>
      <c r="Y16" s="43"/>
      <c r="Z16" s="43"/>
      <c r="AA16" s="43"/>
      <c r="AB16" s="10"/>
      <c r="AC16" s="3"/>
      <c r="AD16" s="3"/>
      <c r="AE16" s="2"/>
      <c r="AF16" s="2"/>
      <c r="AG16" s="3"/>
      <c r="AH16" s="1">
        <v>28</v>
      </c>
      <c r="AI16" s="2">
        <v>18.7204</v>
      </c>
      <c r="AJ16" s="3">
        <v>8456.597</v>
      </c>
      <c r="AK16" s="1"/>
      <c r="AL16" s="2"/>
      <c r="AM16" s="3"/>
      <c r="AN16" s="1"/>
      <c r="AO16" s="2"/>
      <c r="AP16" s="2"/>
      <c r="AQ16" s="92">
        <f t="shared" si="2"/>
        <v>212</v>
      </c>
      <c r="AR16" s="92">
        <f t="shared" si="3"/>
        <v>316.152</v>
      </c>
      <c r="AS16" s="92">
        <f t="shared" si="4"/>
        <v>94507.995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40"/>
      <c r="E17" s="41"/>
      <c r="F17" s="41">
        <v>0</v>
      </c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278">
        <f t="shared" si="1"/>
        <v>0</v>
      </c>
      <c r="W17" s="277">
        <f t="shared" si="1"/>
        <v>0</v>
      </c>
      <c r="X17" s="278">
        <f t="shared" si="1"/>
        <v>0</v>
      </c>
      <c r="Y17" s="41"/>
      <c r="Z17" s="41"/>
      <c r="AA17" s="41"/>
      <c r="AB17" s="17"/>
      <c r="AC17" s="15"/>
      <c r="AD17" s="1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42"/>
      <c r="E18" s="43"/>
      <c r="F18" s="43">
        <v>0</v>
      </c>
      <c r="G18" s="43">
        <v>7</v>
      </c>
      <c r="H18" s="43">
        <v>2.8374</v>
      </c>
      <c r="I18" s="90">
        <v>1025.626</v>
      </c>
      <c r="J18" s="279">
        <f t="shared" si="5"/>
        <v>7</v>
      </c>
      <c r="K18" s="279">
        <f t="shared" si="5"/>
        <v>2.8374</v>
      </c>
      <c r="L18" s="133">
        <f t="shared" si="5"/>
        <v>1025.626</v>
      </c>
      <c r="M18" s="42"/>
      <c r="N18" s="43"/>
      <c r="O18" s="3"/>
      <c r="P18" s="42">
        <v>64</v>
      </c>
      <c r="Q18" s="43">
        <v>89.338</v>
      </c>
      <c r="R18" s="43">
        <v>22104.947</v>
      </c>
      <c r="S18" s="43"/>
      <c r="T18" s="43"/>
      <c r="U18" s="90"/>
      <c r="V18" s="133">
        <f t="shared" si="1"/>
        <v>64</v>
      </c>
      <c r="W18" s="279">
        <f t="shared" si="1"/>
        <v>89.338</v>
      </c>
      <c r="X18" s="133">
        <f t="shared" si="1"/>
        <v>22104.947</v>
      </c>
      <c r="Y18" s="43"/>
      <c r="Z18" s="43"/>
      <c r="AA18" s="43"/>
      <c r="AB18" s="10"/>
      <c r="AC18" s="3"/>
      <c r="AD18" s="3"/>
      <c r="AE18" s="2">
        <v>11</v>
      </c>
      <c r="AF18" s="2">
        <v>4.075</v>
      </c>
      <c r="AG18" s="3">
        <v>1684.379</v>
      </c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2"/>
        <v>82</v>
      </c>
      <c r="AR18" s="92">
        <f t="shared" si="3"/>
        <v>96.2504</v>
      </c>
      <c r="AS18" s="92">
        <f t="shared" si="4"/>
        <v>24814.952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40"/>
      <c r="E19" s="41"/>
      <c r="F19" s="41">
        <v>0</v>
      </c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278">
        <f t="shared" si="1"/>
        <v>0</v>
      </c>
      <c r="W19" s="277">
        <f t="shared" si="1"/>
        <v>0</v>
      </c>
      <c r="X19" s="278">
        <f t="shared" si="1"/>
        <v>0</v>
      </c>
      <c r="Y19" s="41"/>
      <c r="Z19" s="41"/>
      <c r="AA19" s="41"/>
      <c r="AB19" s="17"/>
      <c r="AC19" s="15"/>
      <c r="AD19" s="1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42"/>
      <c r="E20" s="43"/>
      <c r="F20" s="43">
        <v>0</v>
      </c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>
        <v>10</v>
      </c>
      <c r="N20" s="43">
        <v>243.819</v>
      </c>
      <c r="O20" s="3">
        <v>14973.402</v>
      </c>
      <c r="P20" s="42"/>
      <c r="Q20" s="43"/>
      <c r="R20" s="43"/>
      <c r="S20" s="43"/>
      <c r="T20" s="43"/>
      <c r="U20" s="90"/>
      <c r="V20" s="133">
        <f t="shared" si="1"/>
        <v>0</v>
      </c>
      <c r="W20" s="279">
        <f t="shared" si="1"/>
        <v>0</v>
      </c>
      <c r="X20" s="133">
        <f t="shared" si="1"/>
        <v>0</v>
      </c>
      <c r="Y20" s="43">
        <v>13</v>
      </c>
      <c r="Z20" s="43">
        <v>1016.602</v>
      </c>
      <c r="AA20" s="43">
        <v>77794.352</v>
      </c>
      <c r="AB20" s="10"/>
      <c r="AC20" s="3"/>
      <c r="AD20" s="3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23</v>
      </c>
      <c r="AR20" s="92">
        <f t="shared" si="3"/>
        <v>1260.421</v>
      </c>
      <c r="AS20" s="92">
        <f t="shared" si="4"/>
        <v>92767.754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40"/>
      <c r="E21" s="41"/>
      <c r="F21" s="41">
        <v>0</v>
      </c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>
        <v>28</v>
      </c>
      <c r="N21" s="41">
        <v>1710.432</v>
      </c>
      <c r="O21" s="15">
        <v>128156.987</v>
      </c>
      <c r="P21" s="40"/>
      <c r="Q21" s="41"/>
      <c r="R21" s="41"/>
      <c r="S21" s="41"/>
      <c r="T21" s="41"/>
      <c r="U21" s="96"/>
      <c r="V21" s="278">
        <f t="shared" si="1"/>
        <v>0</v>
      </c>
      <c r="W21" s="277">
        <f t="shared" si="1"/>
        <v>0</v>
      </c>
      <c r="X21" s="278">
        <f t="shared" si="1"/>
        <v>0</v>
      </c>
      <c r="Y21" s="41">
        <v>29</v>
      </c>
      <c r="Z21" s="41">
        <v>2505.809</v>
      </c>
      <c r="AA21" s="41">
        <v>198103.849</v>
      </c>
      <c r="AB21" s="17"/>
      <c r="AC21" s="15"/>
      <c r="AD21" s="1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57</v>
      </c>
      <c r="AR21" s="97">
        <f t="shared" si="3"/>
        <v>4216.241</v>
      </c>
      <c r="AS21" s="97">
        <f t="shared" si="4"/>
        <v>326260.836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42"/>
      <c r="E22" s="43"/>
      <c r="F22" s="43">
        <v>0</v>
      </c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133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43"/>
      <c r="Z22" s="43"/>
      <c r="AA22" s="43"/>
      <c r="AB22" s="10"/>
      <c r="AC22" s="3"/>
      <c r="AD22" s="3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40"/>
      <c r="E23" s="41"/>
      <c r="F23" s="41">
        <v>0</v>
      </c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278">
        <f t="shared" si="6"/>
        <v>0</v>
      </c>
      <c r="W23" s="277">
        <f t="shared" si="6"/>
        <v>0</v>
      </c>
      <c r="X23" s="278">
        <f t="shared" si="6"/>
        <v>0</v>
      </c>
      <c r="Y23" s="41"/>
      <c r="Z23" s="41"/>
      <c r="AA23" s="41"/>
      <c r="AB23" s="17"/>
      <c r="AC23" s="15"/>
      <c r="AD23" s="1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42"/>
      <c r="E24" s="43"/>
      <c r="F24" s="43">
        <v>0</v>
      </c>
      <c r="G24" s="43"/>
      <c r="H24" s="43"/>
      <c r="I24" s="90"/>
      <c r="J24" s="279">
        <f t="shared" si="5"/>
        <v>0</v>
      </c>
      <c r="K24" s="279">
        <f t="shared" si="5"/>
        <v>0</v>
      </c>
      <c r="L24" s="133">
        <f t="shared" si="5"/>
        <v>0</v>
      </c>
      <c r="M24" s="42">
        <v>25</v>
      </c>
      <c r="N24" s="43">
        <v>85.2382</v>
      </c>
      <c r="O24" s="3">
        <v>25665.022</v>
      </c>
      <c r="P24" s="42"/>
      <c r="Q24" s="43"/>
      <c r="R24" s="43"/>
      <c r="S24" s="43"/>
      <c r="T24" s="43"/>
      <c r="U24" s="90"/>
      <c r="V24" s="133">
        <f t="shared" si="6"/>
        <v>0</v>
      </c>
      <c r="W24" s="279">
        <f t="shared" si="6"/>
        <v>0</v>
      </c>
      <c r="X24" s="133">
        <f t="shared" si="6"/>
        <v>0</v>
      </c>
      <c r="Y24" s="43"/>
      <c r="Z24" s="43"/>
      <c r="AA24" s="43"/>
      <c r="AB24" s="10"/>
      <c r="AC24" s="3"/>
      <c r="AD24" s="3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2"/>
        <v>25</v>
      </c>
      <c r="AR24" s="92">
        <f t="shared" si="3"/>
        <v>85.2382</v>
      </c>
      <c r="AS24" s="92">
        <f t="shared" si="4"/>
        <v>25665.022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40"/>
      <c r="E25" s="41"/>
      <c r="F25" s="41">
        <v>0</v>
      </c>
      <c r="G25" s="41">
        <v>1</v>
      </c>
      <c r="H25" s="41">
        <v>7.899</v>
      </c>
      <c r="I25" s="96">
        <v>3459.309</v>
      </c>
      <c r="J25" s="277">
        <f t="shared" si="5"/>
        <v>1</v>
      </c>
      <c r="K25" s="277">
        <f t="shared" si="5"/>
        <v>7.899</v>
      </c>
      <c r="L25" s="278">
        <f t="shared" si="5"/>
        <v>3459.309</v>
      </c>
      <c r="M25" s="40">
        <v>17</v>
      </c>
      <c r="N25" s="41">
        <v>107.5385</v>
      </c>
      <c r="O25" s="15">
        <v>36061.108</v>
      </c>
      <c r="P25" s="40"/>
      <c r="Q25" s="41"/>
      <c r="R25" s="41"/>
      <c r="S25" s="41"/>
      <c r="T25" s="41"/>
      <c r="U25" s="96"/>
      <c r="V25" s="278">
        <f t="shared" si="6"/>
        <v>0</v>
      </c>
      <c r="W25" s="277">
        <f t="shared" si="6"/>
        <v>0</v>
      </c>
      <c r="X25" s="278">
        <f t="shared" si="6"/>
        <v>0</v>
      </c>
      <c r="Y25" s="41"/>
      <c r="Z25" s="41"/>
      <c r="AA25" s="41"/>
      <c r="AB25" s="17"/>
      <c r="AC25" s="15"/>
      <c r="AD25" s="1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18</v>
      </c>
      <c r="AR25" s="97">
        <f t="shared" si="3"/>
        <v>115.4375</v>
      </c>
      <c r="AS25" s="97">
        <f t="shared" si="4"/>
        <v>39520.417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42"/>
      <c r="E26" s="43"/>
      <c r="F26" s="43">
        <v>0</v>
      </c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133">
        <f t="shared" si="6"/>
        <v>0</v>
      </c>
      <c r="W26" s="279">
        <f t="shared" si="6"/>
        <v>0</v>
      </c>
      <c r="X26" s="133">
        <f t="shared" si="6"/>
        <v>0</v>
      </c>
      <c r="Y26" s="43"/>
      <c r="Z26" s="43"/>
      <c r="AA26" s="43"/>
      <c r="AB26" s="10"/>
      <c r="AC26" s="3"/>
      <c r="AD26" s="3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40"/>
      <c r="E27" s="41"/>
      <c r="F27" s="41">
        <v>0</v>
      </c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278">
        <f t="shared" si="6"/>
        <v>0</v>
      </c>
      <c r="W27" s="277">
        <f t="shared" si="6"/>
        <v>0</v>
      </c>
      <c r="X27" s="278">
        <f t="shared" si="6"/>
        <v>0</v>
      </c>
      <c r="Y27" s="41"/>
      <c r="Z27" s="41"/>
      <c r="AA27" s="41"/>
      <c r="AB27" s="17"/>
      <c r="AC27" s="15"/>
      <c r="AD27" s="1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42"/>
      <c r="E28" s="43"/>
      <c r="F28" s="43">
        <v>0</v>
      </c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133">
        <f t="shared" si="6"/>
        <v>0</v>
      </c>
      <c r="W28" s="279">
        <f t="shared" si="6"/>
        <v>0</v>
      </c>
      <c r="X28" s="133">
        <f t="shared" si="6"/>
        <v>0</v>
      </c>
      <c r="Y28" s="43"/>
      <c r="Z28" s="43"/>
      <c r="AA28" s="43"/>
      <c r="AB28" s="10"/>
      <c r="AC28" s="3"/>
      <c r="AD28" s="3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40"/>
      <c r="E29" s="41"/>
      <c r="F29" s="41">
        <v>0</v>
      </c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278">
        <f t="shared" si="6"/>
        <v>0</v>
      </c>
      <c r="W29" s="277">
        <f t="shared" si="6"/>
        <v>0</v>
      </c>
      <c r="X29" s="278">
        <f t="shared" si="6"/>
        <v>0</v>
      </c>
      <c r="Y29" s="41"/>
      <c r="Z29" s="41"/>
      <c r="AA29" s="41"/>
      <c r="AB29" s="17"/>
      <c r="AC29" s="15"/>
      <c r="AD29" s="1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42">
        <v>11</v>
      </c>
      <c r="E30" s="43">
        <v>0.7056</v>
      </c>
      <c r="F30" s="43">
        <v>792.247</v>
      </c>
      <c r="G30" s="43">
        <v>45</v>
      </c>
      <c r="H30" s="43">
        <v>3.5268</v>
      </c>
      <c r="I30" s="90">
        <v>3764.316</v>
      </c>
      <c r="J30" s="279">
        <f>+D30+G30</f>
        <v>56</v>
      </c>
      <c r="K30" s="279">
        <f>+E30+H30</f>
        <v>4.2324</v>
      </c>
      <c r="L30" s="133">
        <f>+F30+I30</f>
        <v>4556.563</v>
      </c>
      <c r="M30" s="42"/>
      <c r="N30" s="43"/>
      <c r="O30" s="3"/>
      <c r="P30" s="42"/>
      <c r="Q30" s="43"/>
      <c r="R30" s="43"/>
      <c r="S30" s="43"/>
      <c r="T30" s="43"/>
      <c r="U30" s="90"/>
      <c r="V30" s="133">
        <f t="shared" si="6"/>
        <v>0</v>
      </c>
      <c r="W30" s="279">
        <f t="shared" si="6"/>
        <v>0</v>
      </c>
      <c r="X30" s="133">
        <f t="shared" si="6"/>
        <v>0</v>
      </c>
      <c r="Y30" s="43">
        <v>222</v>
      </c>
      <c r="Z30" s="43">
        <v>27.6897</v>
      </c>
      <c r="AA30" s="43">
        <v>7985.707</v>
      </c>
      <c r="AB30" s="10">
        <v>2106</v>
      </c>
      <c r="AC30" s="3">
        <v>278.4971</v>
      </c>
      <c r="AD30" s="3">
        <v>119399.636</v>
      </c>
      <c r="AE30" s="2"/>
      <c r="AF30" s="2"/>
      <c r="AG30" s="3"/>
      <c r="AH30" s="1">
        <v>52</v>
      </c>
      <c r="AI30" s="2">
        <v>4.5547</v>
      </c>
      <c r="AJ30" s="3">
        <v>4279.368</v>
      </c>
      <c r="AK30" s="1"/>
      <c r="AL30" s="2"/>
      <c r="AM30" s="3"/>
      <c r="AN30" s="1">
        <v>227</v>
      </c>
      <c r="AO30" s="2">
        <v>21.8221</v>
      </c>
      <c r="AP30" s="2">
        <v>14621.477</v>
      </c>
      <c r="AQ30" s="92">
        <f t="shared" si="2"/>
        <v>2663</v>
      </c>
      <c r="AR30" s="92">
        <f t="shared" si="3"/>
        <v>336.796</v>
      </c>
      <c r="AS30" s="92">
        <f t="shared" si="4"/>
        <v>150842.751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40"/>
      <c r="E31" s="41"/>
      <c r="F31" s="41">
        <v>0</v>
      </c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278">
        <f t="shared" si="6"/>
        <v>0</v>
      </c>
      <c r="W31" s="277">
        <f t="shared" si="6"/>
        <v>0</v>
      </c>
      <c r="X31" s="278">
        <f t="shared" si="6"/>
        <v>0</v>
      </c>
      <c r="Y31" s="41"/>
      <c r="Z31" s="41"/>
      <c r="AA31" s="41"/>
      <c r="AB31" s="17"/>
      <c r="AC31" s="15"/>
      <c r="AD31" s="1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42"/>
      <c r="E32" s="43"/>
      <c r="F32" s="43">
        <v>0</v>
      </c>
      <c r="G32" s="43"/>
      <c r="H32" s="43"/>
      <c r="I32" s="9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42">
        <v>78</v>
      </c>
      <c r="N32" s="43">
        <v>250.3301</v>
      </c>
      <c r="O32" s="3">
        <v>123217.916</v>
      </c>
      <c r="P32" s="42">
        <v>88</v>
      </c>
      <c r="Q32" s="43">
        <v>1050.485</v>
      </c>
      <c r="R32" s="43">
        <v>116356.707</v>
      </c>
      <c r="S32" s="43"/>
      <c r="T32" s="43"/>
      <c r="U32" s="90"/>
      <c r="V32" s="133">
        <f t="shared" si="6"/>
        <v>88</v>
      </c>
      <c r="W32" s="279">
        <f t="shared" si="6"/>
        <v>1050.485</v>
      </c>
      <c r="X32" s="133">
        <f t="shared" si="6"/>
        <v>116356.707</v>
      </c>
      <c r="Y32" s="43">
        <v>158</v>
      </c>
      <c r="Z32" s="43">
        <v>729.1934</v>
      </c>
      <c r="AA32" s="43">
        <v>74867.728</v>
      </c>
      <c r="AB32" s="10"/>
      <c r="AC32" s="3"/>
      <c r="AD32" s="3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2"/>
        <v>324</v>
      </c>
      <c r="AR32" s="92">
        <f t="shared" si="3"/>
        <v>2030.0085</v>
      </c>
      <c r="AS32" s="92">
        <f t="shared" si="4"/>
        <v>314442.351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40"/>
      <c r="E33" s="41"/>
      <c r="F33" s="41">
        <v>0</v>
      </c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278">
        <f t="shared" si="6"/>
        <v>0</v>
      </c>
      <c r="W33" s="277">
        <f t="shared" si="6"/>
        <v>0</v>
      </c>
      <c r="X33" s="278">
        <f t="shared" si="6"/>
        <v>0</v>
      </c>
      <c r="Y33" s="41"/>
      <c r="Z33" s="41"/>
      <c r="AA33" s="41"/>
      <c r="AB33" s="17"/>
      <c r="AC33" s="15"/>
      <c r="AD33" s="1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97">
        <f t="shared" si="4"/>
        <v>0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42"/>
      <c r="E34" s="43"/>
      <c r="F34" s="43">
        <v>0</v>
      </c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>
        <v>72</v>
      </c>
      <c r="N34" s="43">
        <v>56.8585</v>
      </c>
      <c r="O34" s="3">
        <v>26133.997</v>
      </c>
      <c r="P34" s="42"/>
      <c r="Q34" s="43"/>
      <c r="R34" s="43"/>
      <c r="S34" s="43"/>
      <c r="T34" s="43"/>
      <c r="U34" s="90"/>
      <c r="V34" s="133">
        <f t="shared" si="6"/>
        <v>0</v>
      </c>
      <c r="W34" s="279">
        <f t="shared" si="6"/>
        <v>0</v>
      </c>
      <c r="X34" s="133">
        <f t="shared" si="6"/>
        <v>0</v>
      </c>
      <c r="Y34" s="43"/>
      <c r="Z34" s="43"/>
      <c r="AA34" s="43"/>
      <c r="AB34" s="10">
        <v>304</v>
      </c>
      <c r="AC34" s="3">
        <v>425.5807</v>
      </c>
      <c r="AD34" s="3">
        <v>193663.716</v>
      </c>
      <c r="AE34" s="2"/>
      <c r="AF34" s="2"/>
      <c r="AG34" s="3"/>
      <c r="AH34" s="1">
        <v>108</v>
      </c>
      <c r="AI34" s="2">
        <v>98.34555</v>
      </c>
      <c r="AJ34" s="3">
        <v>37263.129</v>
      </c>
      <c r="AK34" s="1"/>
      <c r="AL34" s="2"/>
      <c r="AM34" s="3"/>
      <c r="AN34" s="1">
        <v>6</v>
      </c>
      <c r="AO34" s="2">
        <v>0.1182</v>
      </c>
      <c r="AP34" s="2">
        <v>87.217</v>
      </c>
      <c r="AQ34" s="92">
        <f t="shared" si="2"/>
        <v>490</v>
      </c>
      <c r="AR34" s="92">
        <f t="shared" si="3"/>
        <v>580.90295</v>
      </c>
      <c r="AS34" s="92">
        <f t="shared" si="4"/>
        <v>257148.059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40"/>
      <c r="E35" s="41"/>
      <c r="F35" s="41">
        <v>0</v>
      </c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278">
        <f t="shared" si="6"/>
        <v>0</v>
      </c>
      <c r="W35" s="277">
        <f t="shared" si="6"/>
        <v>0</v>
      </c>
      <c r="X35" s="278">
        <f t="shared" si="6"/>
        <v>0</v>
      </c>
      <c r="Y35" s="41"/>
      <c r="Z35" s="41"/>
      <c r="AA35" s="41"/>
      <c r="AB35" s="17"/>
      <c r="AC35" s="15"/>
      <c r="AD35" s="1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97">
        <f t="shared" si="4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42"/>
      <c r="E36" s="43"/>
      <c r="F36" s="43">
        <v>0</v>
      </c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133">
        <f t="shared" si="6"/>
        <v>0</v>
      </c>
      <c r="W36" s="279">
        <f t="shared" si="6"/>
        <v>0</v>
      </c>
      <c r="X36" s="133">
        <f t="shared" si="6"/>
        <v>0</v>
      </c>
      <c r="Y36" s="43"/>
      <c r="Z36" s="43"/>
      <c r="AA36" s="43"/>
      <c r="AB36" s="10"/>
      <c r="AC36" s="3"/>
      <c r="AD36" s="3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40"/>
      <c r="E37" s="41"/>
      <c r="F37" s="41">
        <v>0</v>
      </c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278">
        <f t="shared" si="6"/>
        <v>0</v>
      </c>
      <c r="W37" s="277">
        <f t="shared" si="6"/>
        <v>0</v>
      </c>
      <c r="X37" s="278">
        <f t="shared" si="6"/>
        <v>0</v>
      </c>
      <c r="Y37" s="41"/>
      <c r="Z37" s="41"/>
      <c r="AA37" s="41"/>
      <c r="AB37" s="17"/>
      <c r="AC37" s="15"/>
      <c r="AD37" s="1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42">
        <v>30</v>
      </c>
      <c r="E38" s="43">
        <v>3.0513</v>
      </c>
      <c r="F38" s="43">
        <v>2163.411</v>
      </c>
      <c r="G38" s="43"/>
      <c r="H38" s="43"/>
      <c r="I38" s="90"/>
      <c r="J38" s="279">
        <f t="shared" si="7"/>
        <v>30</v>
      </c>
      <c r="K38" s="279">
        <f t="shared" si="7"/>
        <v>3.0513</v>
      </c>
      <c r="L38" s="133">
        <f t="shared" si="7"/>
        <v>2163.411</v>
      </c>
      <c r="M38" s="42"/>
      <c r="N38" s="43"/>
      <c r="O38" s="3"/>
      <c r="P38" s="42"/>
      <c r="Q38" s="43"/>
      <c r="R38" s="43"/>
      <c r="S38" s="43"/>
      <c r="T38" s="43"/>
      <c r="U38" s="90"/>
      <c r="V38" s="133">
        <f t="shared" si="6"/>
        <v>0</v>
      </c>
      <c r="W38" s="279">
        <f t="shared" si="6"/>
        <v>0</v>
      </c>
      <c r="X38" s="133">
        <f t="shared" si="6"/>
        <v>0</v>
      </c>
      <c r="Y38" s="43"/>
      <c r="Z38" s="43"/>
      <c r="AA38" s="43"/>
      <c r="AB38" s="10">
        <v>836</v>
      </c>
      <c r="AC38" s="3">
        <v>175.5166</v>
      </c>
      <c r="AD38" s="3">
        <v>71635.288</v>
      </c>
      <c r="AE38" s="2"/>
      <c r="AF38" s="2"/>
      <c r="AG38" s="3"/>
      <c r="AH38" s="1"/>
      <c r="AI38" s="2"/>
      <c r="AJ38" s="3"/>
      <c r="AK38" s="1"/>
      <c r="AL38" s="2"/>
      <c r="AM38" s="3"/>
      <c r="AN38" s="1">
        <v>8</v>
      </c>
      <c r="AO38" s="2">
        <v>0.5133</v>
      </c>
      <c r="AP38" s="2">
        <v>926.376</v>
      </c>
      <c r="AQ38" s="92">
        <f t="shared" si="2"/>
        <v>874</v>
      </c>
      <c r="AR38" s="92">
        <f t="shared" si="3"/>
        <v>179.0812</v>
      </c>
      <c r="AS38" s="92">
        <f t="shared" si="4"/>
        <v>74725.075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40"/>
      <c r="E39" s="41"/>
      <c r="F39" s="41">
        <v>0</v>
      </c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278">
        <f t="shared" si="6"/>
        <v>0</v>
      </c>
      <c r="W39" s="277">
        <f t="shared" si="6"/>
        <v>0</v>
      </c>
      <c r="X39" s="278">
        <f t="shared" si="6"/>
        <v>0</v>
      </c>
      <c r="Y39" s="41"/>
      <c r="Z39" s="41"/>
      <c r="AA39" s="41"/>
      <c r="AB39" s="17"/>
      <c r="AC39" s="15"/>
      <c r="AD39" s="1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42"/>
      <c r="E40" s="43"/>
      <c r="F40" s="43">
        <v>0</v>
      </c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>
        <v>1</v>
      </c>
      <c r="N40" s="43">
        <v>8.5748</v>
      </c>
      <c r="O40" s="3">
        <v>5450.826</v>
      </c>
      <c r="P40" s="42"/>
      <c r="Q40" s="43"/>
      <c r="R40" s="43"/>
      <c r="S40" s="43"/>
      <c r="T40" s="43"/>
      <c r="U40" s="90"/>
      <c r="V40" s="133">
        <f t="shared" si="6"/>
        <v>0</v>
      </c>
      <c r="W40" s="279">
        <f t="shared" si="6"/>
        <v>0</v>
      </c>
      <c r="X40" s="133">
        <f t="shared" si="6"/>
        <v>0</v>
      </c>
      <c r="Y40" s="43"/>
      <c r="Z40" s="43"/>
      <c r="AA40" s="43"/>
      <c r="AB40" s="10"/>
      <c r="AC40" s="3"/>
      <c r="AD40" s="3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2"/>
        <v>1</v>
      </c>
      <c r="AR40" s="92">
        <f t="shared" si="3"/>
        <v>8.5748</v>
      </c>
      <c r="AS40" s="92">
        <f t="shared" si="4"/>
        <v>5450.826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40"/>
      <c r="E41" s="41"/>
      <c r="F41" s="41">
        <v>0</v>
      </c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278">
        <f t="shared" si="6"/>
        <v>0</v>
      </c>
      <c r="W41" s="277">
        <f t="shared" si="6"/>
        <v>0</v>
      </c>
      <c r="X41" s="278">
        <f t="shared" si="6"/>
        <v>0</v>
      </c>
      <c r="Y41" s="41"/>
      <c r="Z41" s="41"/>
      <c r="AA41" s="41"/>
      <c r="AB41" s="17"/>
      <c r="AC41" s="15"/>
      <c r="AD41" s="1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2"/>
        <v>0</v>
      </c>
      <c r="AR41" s="97">
        <f t="shared" si="3"/>
        <v>0</v>
      </c>
      <c r="AS41" s="97">
        <f t="shared" si="4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42"/>
      <c r="E42" s="43"/>
      <c r="F42" s="43">
        <v>0</v>
      </c>
      <c r="G42" s="43">
        <v>1</v>
      </c>
      <c r="H42" s="43">
        <v>16.315</v>
      </c>
      <c r="I42" s="90">
        <v>11807.422</v>
      </c>
      <c r="J42" s="279">
        <f t="shared" si="7"/>
        <v>1</v>
      </c>
      <c r="K42" s="279">
        <f t="shared" si="7"/>
        <v>16.315</v>
      </c>
      <c r="L42" s="133">
        <f t="shared" si="7"/>
        <v>11807.422</v>
      </c>
      <c r="M42" s="42">
        <v>19</v>
      </c>
      <c r="N42" s="43">
        <v>207.2009</v>
      </c>
      <c r="O42" s="3">
        <v>111606.388</v>
      </c>
      <c r="P42" s="42"/>
      <c r="Q42" s="43"/>
      <c r="R42" s="43"/>
      <c r="S42" s="43"/>
      <c r="T42" s="43"/>
      <c r="U42" s="90"/>
      <c r="V42" s="133">
        <f t="shared" si="6"/>
        <v>0</v>
      </c>
      <c r="W42" s="279">
        <f t="shared" si="6"/>
        <v>0</v>
      </c>
      <c r="X42" s="133">
        <f t="shared" si="6"/>
        <v>0</v>
      </c>
      <c r="Y42" s="43"/>
      <c r="Z42" s="43"/>
      <c r="AA42" s="43"/>
      <c r="AB42" s="10"/>
      <c r="AC42" s="3"/>
      <c r="AD42" s="3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2"/>
        <v>20</v>
      </c>
      <c r="AR42" s="92">
        <f t="shared" si="3"/>
        <v>223.5159</v>
      </c>
      <c r="AS42" s="92">
        <f t="shared" si="4"/>
        <v>123413.81000000001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40">
        <v>52</v>
      </c>
      <c r="E43" s="41">
        <v>557.1572</v>
      </c>
      <c r="F43" s="41">
        <v>536121.638</v>
      </c>
      <c r="G43" s="41">
        <v>33</v>
      </c>
      <c r="H43" s="41">
        <v>405.6658</v>
      </c>
      <c r="I43" s="96">
        <v>333215.481</v>
      </c>
      <c r="J43" s="277">
        <f t="shared" si="7"/>
        <v>85</v>
      </c>
      <c r="K43" s="277">
        <f t="shared" si="7"/>
        <v>962.823</v>
      </c>
      <c r="L43" s="278">
        <f t="shared" si="7"/>
        <v>869337.1190000001</v>
      </c>
      <c r="M43" s="40">
        <v>13</v>
      </c>
      <c r="N43" s="41">
        <v>59.6756</v>
      </c>
      <c r="O43" s="15">
        <v>59206.36</v>
      </c>
      <c r="P43" s="40"/>
      <c r="Q43" s="41"/>
      <c r="R43" s="41"/>
      <c r="S43" s="41"/>
      <c r="T43" s="41"/>
      <c r="U43" s="96"/>
      <c r="V43" s="278">
        <f t="shared" si="6"/>
        <v>0</v>
      </c>
      <c r="W43" s="277">
        <f t="shared" si="6"/>
        <v>0</v>
      </c>
      <c r="X43" s="278">
        <f t="shared" si="6"/>
        <v>0</v>
      </c>
      <c r="Y43" s="41"/>
      <c r="Z43" s="41"/>
      <c r="AA43" s="41"/>
      <c r="AB43" s="17"/>
      <c r="AC43" s="15"/>
      <c r="AD43" s="1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2"/>
        <v>98</v>
      </c>
      <c r="AR43" s="97">
        <f t="shared" si="3"/>
        <v>1022.4986</v>
      </c>
      <c r="AS43" s="97">
        <f t="shared" si="4"/>
        <v>928543.479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42"/>
      <c r="E44" s="43"/>
      <c r="F44" s="43">
        <v>0</v>
      </c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>
        <v>2</v>
      </c>
      <c r="N44" s="43">
        <v>0.7566</v>
      </c>
      <c r="O44" s="3">
        <v>580.861</v>
      </c>
      <c r="P44" s="42"/>
      <c r="Q44" s="43"/>
      <c r="R44" s="43"/>
      <c r="S44" s="43"/>
      <c r="T44" s="43"/>
      <c r="U44" s="90"/>
      <c r="V44" s="133">
        <f t="shared" si="6"/>
        <v>0</v>
      </c>
      <c r="W44" s="279">
        <f t="shared" si="6"/>
        <v>0</v>
      </c>
      <c r="X44" s="133">
        <f t="shared" si="6"/>
        <v>0</v>
      </c>
      <c r="Y44" s="43"/>
      <c r="Z44" s="43"/>
      <c r="AA44" s="43"/>
      <c r="AB44" s="10"/>
      <c r="AC44" s="3"/>
      <c r="AD44" s="3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2"/>
        <v>2</v>
      </c>
      <c r="AR44" s="92">
        <f t="shared" si="3"/>
        <v>0.7566</v>
      </c>
      <c r="AS44" s="92">
        <f t="shared" si="4"/>
        <v>580.861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40"/>
      <c r="E45" s="41"/>
      <c r="F45" s="41">
        <v>0</v>
      </c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278">
        <f t="shared" si="6"/>
        <v>0</v>
      </c>
      <c r="W45" s="277">
        <f t="shared" si="6"/>
        <v>0</v>
      </c>
      <c r="X45" s="278">
        <f t="shared" si="6"/>
        <v>0</v>
      </c>
      <c r="Y45" s="41"/>
      <c r="Z45" s="41"/>
      <c r="AA45" s="41"/>
      <c r="AB45" s="17"/>
      <c r="AC45" s="15"/>
      <c r="AD45" s="1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2"/>
        <v>0</v>
      </c>
      <c r="AR45" s="97">
        <f t="shared" si="3"/>
        <v>0</v>
      </c>
      <c r="AS45" s="97">
        <f t="shared" si="4"/>
        <v>0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42"/>
      <c r="E46" s="43"/>
      <c r="F46" s="43">
        <v>0</v>
      </c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133">
        <f t="shared" si="6"/>
        <v>0</v>
      </c>
      <c r="W46" s="279">
        <f t="shared" si="6"/>
        <v>0</v>
      </c>
      <c r="X46" s="133">
        <f t="shared" si="6"/>
        <v>0</v>
      </c>
      <c r="Y46" s="43"/>
      <c r="Z46" s="43"/>
      <c r="AA46" s="43"/>
      <c r="AB46" s="10"/>
      <c r="AC46" s="3"/>
      <c r="AD46" s="3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2"/>
        <v>0</v>
      </c>
      <c r="AR46" s="92">
        <f t="shared" si="3"/>
        <v>0</v>
      </c>
      <c r="AS46" s="92">
        <f t="shared" si="4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40"/>
      <c r="E47" s="41"/>
      <c r="F47" s="41">
        <v>0</v>
      </c>
      <c r="G47" s="41"/>
      <c r="H47" s="41"/>
      <c r="I47" s="96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278">
        <f t="shared" si="6"/>
        <v>0</v>
      </c>
      <c r="W47" s="277">
        <f t="shared" si="6"/>
        <v>0</v>
      </c>
      <c r="X47" s="278">
        <f t="shared" si="6"/>
        <v>0</v>
      </c>
      <c r="Y47" s="41"/>
      <c r="Z47" s="41"/>
      <c r="AA47" s="41"/>
      <c r="AB47" s="17"/>
      <c r="AC47" s="15"/>
      <c r="AD47" s="1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42"/>
      <c r="E48" s="43"/>
      <c r="F48" s="43">
        <v>0</v>
      </c>
      <c r="G48" s="43"/>
      <c r="H48" s="43"/>
      <c r="I48" s="90"/>
      <c r="J48" s="279">
        <f t="shared" si="8"/>
        <v>0</v>
      </c>
      <c r="K48" s="279">
        <f t="shared" si="8"/>
        <v>0</v>
      </c>
      <c r="L48" s="133">
        <f t="shared" si="8"/>
        <v>0</v>
      </c>
      <c r="M48" s="42">
        <v>71</v>
      </c>
      <c r="N48" s="43">
        <v>28.211</v>
      </c>
      <c r="O48" s="3">
        <v>11307.953</v>
      </c>
      <c r="P48" s="42">
        <v>6</v>
      </c>
      <c r="Q48" s="43">
        <v>0.56</v>
      </c>
      <c r="R48" s="43">
        <v>206.955</v>
      </c>
      <c r="S48" s="43"/>
      <c r="T48" s="43"/>
      <c r="U48" s="90"/>
      <c r="V48" s="133">
        <f t="shared" si="6"/>
        <v>6</v>
      </c>
      <c r="W48" s="279">
        <f t="shared" si="6"/>
        <v>0.56</v>
      </c>
      <c r="X48" s="133">
        <f t="shared" si="6"/>
        <v>206.955</v>
      </c>
      <c r="Y48" s="43">
        <v>5</v>
      </c>
      <c r="Z48" s="43">
        <v>2.45</v>
      </c>
      <c r="AA48" s="43">
        <v>732.638</v>
      </c>
      <c r="AB48" s="10"/>
      <c r="AC48" s="3"/>
      <c r="AD48" s="3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2"/>
        <v>82</v>
      </c>
      <c r="AR48" s="92">
        <f t="shared" si="3"/>
        <v>31.220999999999997</v>
      </c>
      <c r="AS48" s="92">
        <f t="shared" si="4"/>
        <v>12247.546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40"/>
      <c r="E49" s="41"/>
      <c r="F49" s="41">
        <v>0</v>
      </c>
      <c r="G49" s="41"/>
      <c r="H49" s="41"/>
      <c r="I49" s="96"/>
      <c r="J49" s="277">
        <f t="shared" si="8"/>
        <v>0</v>
      </c>
      <c r="K49" s="277">
        <f t="shared" si="8"/>
        <v>0</v>
      </c>
      <c r="L49" s="278">
        <f t="shared" si="8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278">
        <f t="shared" si="6"/>
        <v>0</v>
      </c>
      <c r="W49" s="277">
        <f t="shared" si="6"/>
        <v>0</v>
      </c>
      <c r="X49" s="278">
        <f t="shared" si="6"/>
        <v>0</v>
      </c>
      <c r="Y49" s="41"/>
      <c r="Z49" s="41"/>
      <c r="AA49" s="41"/>
      <c r="AB49" s="17"/>
      <c r="AC49" s="15"/>
      <c r="AD49" s="1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2"/>
        <v>0</v>
      </c>
      <c r="AR49" s="97">
        <f t="shared" si="3"/>
        <v>0</v>
      </c>
      <c r="AS49" s="97">
        <f t="shared" si="4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42"/>
      <c r="E50" s="43"/>
      <c r="F50" s="43">
        <v>0</v>
      </c>
      <c r="G50" s="43"/>
      <c r="H50" s="43"/>
      <c r="I50" s="90"/>
      <c r="J50" s="279">
        <f t="shared" si="8"/>
        <v>0</v>
      </c>
      <c r="K50" s="279">
        <f t="shared" si="8"/>
        <v>0</v>
      </c>
      <c r="L50" s="133">
        <f t="shared" si="8"/>
        <v>0</v>
      </c>
      <c r="M50" s="42">
        <v>1</v>
      </c>
      <c r="N50" s="43">
        <v>137.7067</v>
      </c>
      <c r="O50" s="3">
        <v>44433.584</v>
      </c>
      <c r="P50" s="42"/>
      <c r="Q50" s="43"/>
      <c r="R50" s="43"/>
      <c r="S50" s="43"/>
      <c r="T50" s="43"/>
      <c r="U50" s="90"/>
      <c r="V50" s="133">
        <f t="shared" si="6"/>
        <v>0</v>
      </c>
      <c r="W50" s="279">
        <f t="shared" si="6"/>
        <v>0</v>
      </c>
      <c r="X50" s="133">
        <f t="shared" si="6"/>
        <v>0</v>
      </c>
      <c r="Y50" s="43"/>
      <c r="Z50" s="43"/>
      <c r="AA50" s="43"/>
      <c r="AB50" s="10"/>
      <c r="AC50" s="3"/>
      <c r="AD50" s="3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2"/>
        <v>1</v>
      </c>
      <c r="AR50" s="92">
        <f t="shared" si="3"/>
        <v>137.7067</v>
      </c>
      <c r="AS50" s="92">
        <f t="shared" si="4"/>
        <v>44433.584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40"/>
      <c r="E51" s="41"/>
      <c r="F51" s="41">
        <v>0</v>
      </c>
      <c r="G51" s="41"/>
      <c r="H51" s="41"/>
      <c r="I51" s="96"/>
      <c r="J51" s="277">
        <f t="shared" si="8"/>
        <v>0</v>
      </c>
      <c r="K51" s="277">
        <f t="shared" si="8"/>
        <v>0</v>
      </c>
      <c r="L51" s="278">
        <f t="shared" si="8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278">
        <f t="shared" si="6"/>
        <v>0</v>
      </c>
      <c r="W51" s="277">
        <f t="shared" si="6"/>
        <v>0</v>
      </c>
      <c r="X51" s="278">
        <f t="shared" si="6"/>
        <v>0</v>
      </c>
      <c r="Y51" s="41"/>
      <c r="Z51" s="41"/>
      <c r="AA51" s="41"/>
      <c r="AB51" s="17"/>
      <c r="AC51" s="15"/>
      <c r="AD51" s="1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42"/>
      <c r="E52" s="43"/>
      <c r="F52" s="43">
        <v>0</v>
      </c>
      <c r="G52" s="43"/>
      <c r="H52" s="43"/>
      <c r="I52" s="90"/>
      <c r="J52" s="279">
        <f t="shared" si="8"/>
        <v>0</v>
      </c>
      <c r="K52" s="279">
        <f t="shared" si="8"/>
        <v>0</v>
      </c>
      <c r="L52" s="133">
        <f t="shared" si="8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133">
        <f t="shared" si="6"/>
        <v>0</v>
      </c>
      <c r="W52" s="279">
        <f t="shared" si="6"/>
        <v>0</v>
      </c>
      <c r="X52" s="133">
        <f t="shared" si="6"/>
        <v>0</v>
      </c>
      <c r="Y52" s="43"/>
      <c r="Z52" s="43"/>
      <c r="AA52" s="43"/>
      <c r="AB52" s="10"/>
      <c r="AC52" s="3"/>
      <c r="AD52" s="3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40"/>
      <c r="E53" s="41"/>
      <c r="F53" s="41">
        <v>0</v>
      </c>
      <c r="G53" s="41"/>
      <c r="H53" s="41"/>
      <c r="I53" s="96"/>
      <c r="J53" s="277">
        <f t="shared" si="8"/>
        <v>0</v>
      </c>
      <c r="K53" s="277">
        <f t="shared" si="8"/>
        <v>0</v>
      </c>
      <c r="L53" s="278">
        <f t="shared" si="8"/>
        <v>0</v>
      </c>
      <c r="M53" s="40">
        <v>172</v>
      </c>
      <c r="N53" s="41">
        <v>2059.8404</v>
      </c>
      <c r="O53" s="15">
        <v>781261.536</v>
      </c>
      <c r="P53" s="40"/>
      <c r="Q53" s="41"/>
      <c r="R53" s="41"/>
      <c r="S53" s="41"/>
      <c r="T53" s="41"/>
      <c r="U53" s="96"/>
      <c r="V53" s="278">
        <f t="shared" si="6"/>
        <v>0</v>
      </c>
      <c r="W53" s="277">
        <f t="shared" si="6"/>
        <v>0</v>
      </c>
      <c r="X53" s="278">
        <f t="shared" si="6"/>
        <v>0</v>
      </c>
      <c r="Y53" s="41"/>
      <c r="Z53" s="41"/>
      <c r="AA53" s="41"/>
      <c r="AB53" s="17"/>
      <c r="AC53" s="15"/>
      <c r="AD53" s="1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2"/>
        <v>172</v>
      </c>
      <c r="AR53" s="97">
        <f t="shared" si="3"/>
        <v>2059.8404</v>
      </c>
      <c r="AS53" s="97">
        <f t="shared" si="4"/>
        <v>781261.536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42"/>
      <c r="E54" s="43"/>
      <c r="F54" s="43">
        <v>0</v>
      </c>
      <c r="G54" s="43"/>
      <c r="H54" s="43"/>
      <c r="I54" s="90"/>
      <c r="J54" s="279">
        <f t="shared" si="8"/>
        <v>0</v>
      </c>
      <c r="K54" s="279">
        <f t="shared" si="8"/>
        <v>0</v>
      </c>
      <c r="L54" s="133">
        <f t="shared" si="8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133">
        <f t="shared" si="6"/>
        <v>0</v>
      </c>
      <c r="W54" s="279">
        <f t="shared" si="6"/>
        <v>0</v>
      </c>
      <c r="X54" s="133">
        <f t="shared" si="6"/>
        <v>0</v>
      </c>
      <c r="Y54" s="43"/>
      <c r="Z54" s="43"/>
      <c r="AA54" s="43"/>
      <c r="AB54" s="10"/>
      <c r="AC54" s="3"/>
      <c r="AD54" s="3"/>
      <c r="AE54" s="2"/>
      <c r="AF54" s="2"/>
      <c r="AG54" s="3"/>
      <c r="AH54" s="1">
        <v>9</v>
      </c>
      <c r="AI54" s="2">
        <v>0.0496</v>
      </c>
      <c r="AJ54" s="3">
        <v>72.224</v>
      </c>
      <c r="AK54" s="1"/>
      <c r="AL54" s="2"/>
      <c r="AM54" s="3"/>
      <c r="AN54" s="1">
        <v>7</v>
      </c>
      <c r="AO54" s="2">
        <v>0.1641</v>
      </c>
      <c r="AP54" s="2">
        <v>129.814</v>
      </c>
      <c r="AQ54" s="92">
        <f t="shared" si="2"/>
        <v>16</v>
      </c>
      <c r="AR54" s="92">
        <f t="shared" si="3"/>
        <v>0.2137</v>
      </c>
      <c r="AS54" s="92">
        <f t="shared" si="4"/>
        <v>202.038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40"/>
      <c r="E55" s="41"/>
      <c r="F55" s="41">
        <v>0</v>
      </c>
      <c r="G55" s="41"/>
      <c r="H55" s="41"/>
      <c r="I55" s="96"/>
      <c r="J55" s="277">
        <f t="shared" si="8"/>
        <v>0</v>
      </c>
      <c r="K55" s="277">
        <f t="shared" si="8"/>
        <v>0</v>
      </c>
      <c r="L55" s="278">
        <f t="shared" si="8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278">
        <f t="shared" si="6"/>
        <v>0</v>
      </c>
      <c r="W55" s="277">
        <f t="shared" si="6"/>
        <v>0</v>
      </c>
      <c r="X55" s="278">
        <f t="shared" si="6"/>
        <v>0</v>
      </c>
      <c r="Y55" s="41"/>
      <c r="Z55" s="41"/>
      <c r="AA55" s="41"/>
      <c r="AB55" s="17"/>
      <c r="AC55" s="15"/>
      <c r="AD55" s="1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42"/>
      <c r="E56" s="43"/>
      <c r="F56" s="43">
        <v>0</v>
      </c>
      <c r="G56" s="43"/>
      <c r="H56" s="43"/>
      <c r="I56" s="90"/>
      <c r="J56" s="279">
        <f t="shared" si="8"/>
        <v>0</v>
      </c>
      <c r="K56" s="279">
        <f t="shared" si="8"/>
        <v>0</v>
      </c>
      <c r="L56" s="133">
        <f t="shared" si="8"/>
        <v>0</v>
      </c>
      <c r="M56" s="42"/>
      <c r="N56" s="43"/>
      <c r="O56" s="3"/>
      <c r="P56" s="42"/>
      <c r="Q56" s="43"/>
      <c r="R56" s="43"/>
      <c r="S56" s="43"/>
      <c r="T56" s="43"/>
      <c r="U56" s="90"/>
      <c r="V56" s="133">
        <f t="shared" si="6"/>
        <v>0</v>
      </c>
      <c r="W56" s="279">
        <f t="shared" si="6"/>
        <v>0</v>
      </c>
      <c r="X56" s="330">
        <f t="shared" si="6"/>
        <v>0</v>
      </c>
      <c r="Y56" s="42"/>
      <c r="Z56" s="43"/>
      <c r="AA56" s="43"/>
      <c r="AB56" s="10"/>
      <c r="AC56" s="3"/>
      <c r="AD56" s="3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2"/>
        <v>0</v>
      </c>
      <c r="AR56" s="92">
        <f t="shared" si="3"/>
        <v>0</v>
      </c>
      <c r="AS56" s="92">
        <f t="shared" si="4"/>
        <v>0</v>
      </c>
      <c r="AT56" s="107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40"/>
      <c r="E57" s="41"/>
      <c r="F57" s="41">
        <v>0</v>
      </c>
      <c r="G57" s="41"/>
      <c r="H57" s="41"/>
      <c r="I57" s="96"/>
      <c r="J57" s="277">
        <f t="shared" si="8"/>
        <v>0</v>
      </c>
      <c r="K57" s="277">
        <f t="shared" si="8"/>
        <v>0</v>
      </c>
      <c r="L57" s="278">
        <f t="shared" si="8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278">
        <f t="shared" si="6"/>
        <v>0</v>
      </c>
      <c r="W57" s="277">
        <f t="shared" si="6"/>
        <v>0</v>
      </c>
      <c r="X57" s="324">
        <f t="shared" si="6"/>
        <v>0</v>
      </c>
      <c r="Y57" s="40"/>
      <c r="Z57" s="41"/>
      <c r="AA57" s="41"/>
      <c r="AB57" s="17"/>
      <c r="AC57" s="15"/>
      <c r="AD57" s="1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2"/>
        <v>0</v>
      </c>
      <c r="AR57" s="97">
        <f t="shared" si="3"/>
        <v>0</v>
      </c>
      <c r="AS57" s="97">
        <f t="shared" si="4"/>
        <v>0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44"/>
      <c r="E58" s="45"/>
      <c r="F58" s="45">
        <v>0</v>
      </c>
      <c r="G58" s="45"/>
      <c r="H58" s="45"/>
      <c r="I58" s="109"/>
      <c r="J58" s="280">
        <f t="shared" si="8"/>
        <v>0</v>
      </c>
      <c r="K58" s="280">
        <f t="shared" si="8"/>
        <v>0</v>
      </c>
      <c r="L58" s="281">
        <f t="shared" si="8"/>
        <v>0</v>
      </c>
      <c r="M58" s="44">
        <v>906</v>
      </c>
      <c r="N58" s="45">
        <v>95.2957</v>
      </c>
      <c r="O58" s="19">
        <v>30625.276</v>
      </c>
      <c r="P58" s="44">
        <v>5</v>
      </c>
      <c r="Q58" s="45">
        <v>3.7326</v>
      </c>
      <c r="R58" s="45">
        <v>1390.347</v>
      </c>
      <c r="S58" s="45"/>
      <c r="T58" s="45"/>
      <c r="U58" s="109"/>
      <c r="V58" s="281">
        <f t="shared" si="6"/>
        <v>5</v>
      </c>
      <c r="W58" s="280">
        <f t="shared" si="6"/>
        <v>3.7326</v>
      </c>
      <c r="X58" s="331">
        <f t="shared" si="6"/>
        <v>1390.347</v>
      </c>
      <c r="Y58" s="44">
        <v>164</v>
      </c>
      <c r="Z58" s="45">
        <v>6.9201</v>
      </c>
      <c r="AA58" s="45">
        <v>3544.724</v>
      </c>
      <c r="AB58" s="24">
        <v>483</v>
      </c>
      <c r="AC58" s="19">
        <v>17.6084</v>
      </c>
      <c r="AD58" s="19">
        <v>9070.86</v>
      </c>
      <c r="AE58" s="23"/>
      <c r="AF58" s="23"/>
      <c r="AG58" s="19"/>
      <c r="AH58" s="20">
        <v>136</v>
      </c>
      <c r="AI58" s="23">
        <v>17.77</v>
      </c>
      <c r="AJ58" s="19">
        <v>5316.449</v>
      </c>
      <c r="AK58" s="20"/>
      <c r="AL58" s="23"/>
      <c r="AM58" s="19"/>
      <c r="AN58" s="20">
        <v>53</v>
      </c>
      <c r="AO58" s="23">
        <v>3.4234</v>
      </c>
      <c r="AP58" s="23">
        <v>3059.881</v>
      </c>
      <c r="AQ58" s="146">
        <f t="shared" si="2"/>
        <v>1747</v>
      </c>
      <c r="AR58" s="146">
        <f t="shared" si="3"/>
        <v>144.7502</v>
      </c>
      <c r="AS58" s="146">
        <f t="shared" si="4"/>
        <v>53007.537000000004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42"/>
      <c r="E59" s="43"/>
      <c r="F59" s="43">
        <v>0</v>
      </c>
      <c r="G59" s="43"/>
      <c r="H59" s="43"/>
      <c r="I59" s="90"/>
      <c r="J59" s="282">
        <f t="shared" si="8"/>
        <v>0</v>
      </c>
      <c r="K59" s="282">
        <f t="shared" si="8"/>
        <v>0</v>
      </c>
      <c r="L59" s="283">
        <f t="shared" si="8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283">
        <f t="shared" si="6"/>
        <v>0</v>
      </c>
      <c r="W59" s="282">
        <f t="shared" si="6"/>
        <v>0</v>
      </c>
      <c r="X59" s="323">
        <f t="shared" si="6"/>
        <v>0</v>
      </c>
      <c r="Y59" s="42"/>
      <c r="Z59" s="43"/>
      <c r="AA59" s="43"/>
      <c r="AB59" s="10"/>
      <c r="AC59" s="25"/>
      <c r="AD59" s="48"/>
      <c r="AE59" s="2"/>
      <c r="AF59" s="51"/>
      <c r="AG59" s="3"/>
      <c r="AH59" s="1"/>
      <c r="AI59" s="51"/>
      <c r="AJ59" s="3"/>
      <c r="AK59" s="1"/>
      <c r="AL59" s="51"/>
      <c r="AM59" s="3"/>
      <c r="AN59" s="1"/>
      <c r="AO59" s="51"/>
      <c r="AP59" s="3"/>
      <c r="AQ59" s="114">
        <f t="shared" si="2"/>
        <v>0</v>
      </c>
      <c r="AR59" s="114">
        <f t="shared" si="3"/>
        <v>0</v>
      </c>
      <c r="AS59" s="114">
        <f t="shared" si="4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40"/>
      <c r="E60" s="41"/>
      <c r="F60" s="41">
        <v>0</v>
      </c>
      <c r="G60" s="41"/>
      <c r="H60" s="41"/>
      <c r="I60" s="96"/>
      <c r="J60" s="277">
        <f t="shared" si="8"/>
        <v>0</v>
      </c>
      <c r="K60" s="277">
        <f t="shared" si="8"/>
        <v>0</v>
      </c>
      <c r="L60" s="278">
        <f t="shared" si="8"/>
        <v>0</v>
      </c>
      <c r="M60" s="40"/>
      <c r="N60" s="41"/>
      <c r="O60" s="15"/>
      <c r="P60" s="40"/>
      <c r="Q60" s="41"/>
      <c r="R60" s="41"/>
      <c r="S60" s="41"/>
      <c r="T60" s="41"/>
      <c r="U60" s="96"/>
      <c r="V60" s="278">
        <f t="shared" si="6"/>
        <v>0</v>
      </c>
      <c r="W60" s="277">
        <f t="shared" si="6"/>
        <v>0</v>
      </c>
      <c r="X60" s="324">
        <f t="shared" si="6"/>
        <v>0</v>
      </c>
      <c r="Y60" s="40"/>
      <c r="Z60" s="41"/>
      <c r="AA60" s="41"/>
      <c r="AB60" s="17"/>
      <c r="AC60" s="15"/>
      <c r="AD60" s="49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2"/>
        <v>0</v>
      </c>
      <c r="AR60" s="97">
        <f t="shared" si="3"/>
        <v>0</v>
      </c>
      <c r="AS60" s="97">
        <f t="shared" si="4"/>
        <v>0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41</v>
      </c>
      <c r="E61" s="45">
        <v>3.7569</v>
      </c>
      <c r="F61" s="45">
        <v>2955.658</v>
      </c>
      <c r="G61" s="44">
        <v>53</v>
      </c>
      <c r="H61" s="45">
        <v>22.6792</v>
      </c>
      <c r="I61" s="45">
        <v>16597.364</v>
      </c>
      <c r="J61" s="23">
        <f>+J6+J8+J10+J12+J14+J16+J18+J20+J22+J24+J26+J28+J30+J32+J34+J36+J38+J40+J42+J44+J46+J48+J50+J52+J54+J56+J58</f>
        <v>94</v>
      </c>
      <c r="K61" s="23">
        <f>+K6+K8+K10+K12+K14+K16+K18+K20+K22+K24+K26+K28+K30+K32+K34+K36+K38+K40+K42+K44+K46+K48+K50+K52+K54+K56+K58</f>
        <v>26.436100000000003</v>
      </c>
      <c r="L61" s="19">
        <f>+L6+L8+L10+L12+L14+L16+L18+L20+L22+L24+L26+L28+L30+L32+L34+L36+L38+L40+L42+L44+L46+L48+L50+L52+L54+L56+L58</f>
        <v>19553.022</v>
      </c>
      <c r="M61" s="44">
        <v>1185</v>
      </c>
      <c r="N61" s="45">
        <v>1113.9915</v>
      </c>
      <c r="O61" s="45">
        <v>393995.2249999999</v>
      </c>
      <c r="P61" s="44">
        <v>544</v>
      </c>
      <c r="Q61" s="45">
        <v>2843.1895999999997</v>
      </c>
      <c r="R61" s="45">
        <v>415892.152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544</v>
      </c>
      <c r="W61" s="23">
        <f>+W6+W8+W10+W12+W14+W16+W18+W20+W22+W24+W26+W28+W30+W32+W34+W36+W38+W40+W42+W44+W46+W48+W50+W52+W54+W56+W58</f>
        <v>2843.1895999999997</v>
      </c>
      <c r="X61" s="314">
        <f>+X6+X8+X10+X12+X14+X16+X18+X20+X22+X24+X26+X28+X30+X32+X34+X36+X38+X40+X42+X44+X46+X48+X50+X52+X54+X56+X58</f>
        <v>415892.152</v>
      </c>
      <c r="Y61" s="290">
        <v>622</v>
      </c>
      <c r="Z61" s="45">
        <v>2061.0834999999997</v>
      </c>
      <c r="AA61" s="45">
        <v>196394.596</v>
      </c>
      <c r="AB61" s="44">
        <v>3729</v>
      </c>
      <c r="AC61" s="45">
        <v>897.2028</v>
      </c>
      <c r="AD61" s="45">
        <v>393769.49999999994</v>
      </c>
      <c r="AE61" s="44">
        <v>11</v>
      </c>
      <c r="AF61" s="45">
        <v>4.075</v>
      </c>
      <c r="AG61" s="45">
        <v>1684.379</v>
      </c>
      <c r="AH61" s="44">
        <v>333</v>
      </c>
      <c r="AI61" s="45">
        <v>139.44025000000002</v>
      </c>
      <c r="AJ61" s="45">
        <v>55387.767</v>
      </c>
      <c r="AK61" s="44"/>
      <c r="AL61" s="45"/>
      <c r="AM61" s="45"/>
      <c r="AN61" s="44">
        <v>301</v>
      </c>
      <c r="AO61" s="45">
        <v>26.041100000000004</v>
      </c>
      <c r="AP61" s="45">
        <v>18824.765000000003</v>
      </c>
      <c r="AQ61" s="146">
        <f t="shared" si="2"/>
        <v>6819</v>
      </c>
      <c r="AR61" s="146">
        <f t="shared" si="3"/>
        <v>7111.459849999999</v>
      </c>
      <c r="AS61" s="146">
        <f t="shared" si="4"/>
        <v>1495501.4059999997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2"/>
        <v>0</v>
      </c>
      <c r="AR62" s="92">
        <f t="shared" si="3"/>
        <v>0</v>
      </c>
      <c r="AS62" s="92">
        <f t="shared" si="4"/>
        <v>0</v>
      </c>
      <c r="AT62" s="108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52</v>
      </c>
      <c r="E63" s="41">
        <v>557.1572</v>
      </c>
      <c r="F63" s="41">
        <v>536121.638</v>
      </c>
      <c r="G63" s="40">
        <v>34</v>
      </c>
      <c r="H63" s="41">
        <v>413.5648</v>
      </c>
      <c r="I63" s="41">
        <v>336674.79000000004</v>
      </c>
      <c r="J63" s="5">
        <f>+J7+J9+J11+J13+J15+J17+J19+J21+J23+J25+J27+J29+J31+J33+J35+J37+J39+J41+J43+J45+J47+J49+J51+J53+J55+J57+J60</f>
        <v>86</v>
      </c>
      <c r="K63" s="5">
        <f>+K7+K9+K11+K13+K15+K17+K19+K21+K23+K25+K27+K29+K31+K33+K35+K37+K39+K41+K43+K45+K47+K49+K51+K53+K55+K57+K60</f>
        <v>970.722</v>
      </c>
      <c r="L63" s="6">
        <f>+L7+L9+L11+L13+L15+L17+L19+L21+L23+L25+L27+L29+L31+L33+L35+L37+L39+L41+L43+L45+L47+L49+L51+L53+L55+L57+L60</f>
        <v>872796.4280000001</v>
      </c>
      <c r="M63" s="40">
        <v>231</v>
      </c>
      <c r="N63" s="41">
        <v>4001.5185</v>
      </c>
      <c r="O63" s="41">
        <v>1011458.7649999999</v>
      </c>
      <c r="P63" s="40">
        <v>6</v>
      </c>
      <c r="Q63" s="41">
        <v>268.196</v>
      </c>
      <c r="R63" s="41">
        <v>26058.076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6</v>
      </c>
      <c r="W63" s="5">
        <f>+W7+W9+W11+W13+W15+W17+W19+W21+W23+W25+W27+W29+W31+W33+W35+W37+W39+W41+W43+W45+W47+W49+W51+W53+W55+W57+W60</f>
        <v>268.196</v>
      </c>
      <c r="X63" s="47">
        <f>+X7+X9+X11+X13+X15+X17+X19+X21+X23+X25+X27+X29+X31+X33+X35+X37+X39+X41+X43+X45+X47+X49+X51+X53+X55+X57+X60</f>
        <v>26058.076</v>
      </c>
      <c r="Y63" s="40">
        <v>29</v>
      </c>
      <c r="Z63" s="41">
        <v>2505.809</v>
      </c>
      <c r="AA63" s="41">
        <v>198103.849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2"/>
        <v>352</v>
      </c>
      <c r="AR63" s="97">
        <f t="shared" si="3"/>
        <v>7746.2455</v>
      </c>
      <c r="AS63" s="97">
        <f t="shared" si="4"/>
        <v>2108417.118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42"/>
      <c r="E64" s="43"/>
      <c r="F64" s="43">
        <v>0</v>
      </c>
      <c r="G64" s="43">
        <v>364</v>
      </c>
      <c r="H64" s="43">
        <v>1618.1393</v>
      </c>
      <c r="I64" s="90">
        <v>355504.129</v>
      </c>
      <c r="J64" s="279">
        <f aca="true" t="shared" si="9" ref="J64:L70">+D64+G64</f>
        <v>364</v>
      </c>
      <c r="K64" s="279">
        <f t="shared" si="9"/>
        <v>1618.1393</v>
      </c>
      <c r="L64" s="133">
        <f t="shared" si="9"/>
        <v>355504.129</v>
      </c>
      <c r="M64" s="42">
        <v>301</v>
      </c>
      <c r="N64" s="43">
        <v>33.2457</v>
      </c>
      <c r="O64" s="3">
        <v>13755.434</v>
      </c>
      <c r="P64" s="42">
        <v>1468</v>
      </c>
      <c r="Q64" s="43">
        <v>529.2912</v>
      </c>
      <c r="R64" s="43">
        <v>175390.749</v>
      </c>
      <c r="S64" s="43"/>
      <c r="T64" s="43"/>
      <c r="U64" s="90"/>
      <c r="V64" s="133">
        <f t="shared" si="6"/>
        <v>1468</v>
      </c>
      <c r="W64" s="279">
        <f t="shared" si="6"/>
        <v>529.2912</v>
      </c>
      <c r="X64" s="325">
        <f t="shared" si="6"/>
        <v>175390.749</v>
      </c>
      <c r="Y64" s="42">
        <v>76</v>
      </c>
      <c r="Z64" s="43">
        <v>561.6985</v>
      </c>
      <c r="AA64" s="43">
        <v>50827.328</v>
      </c>
      <c r="AB64" s="10">
        <v>3</v>
      </c>
      <c r="AC64" s="3">
        <v>0.0965</v>
      </c>
      <c r="AD64" s="3">
        <v>73.679</v>
      </c>
      <c r="AE64" s="2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2"/>
        <v>2212</v>
      </c>
      <c r="AR64" s="92">
        <f t="shared" si="3"/>
        <v>2742.4712</v>
      </c>
      <c r="AS64" s="92">
        <f t="shared" si="4"/>
        <v>595551.319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40">
        <v>373</v>
      </c>
      <c r="E65" s="41">
        <v>46.71731</v>
      </c>
      <c r="F65" s="41">
        <v>38922.114</v>
      </c>
      <c r="G65" s="41">
        <v>55</v>
      </c>
      <c r="H65" s="41">
        <v>369.8091</v>
      </c>
      <c r="I65" s="96">
        <v>147453.801</v>
      </c>
      <c r="J65" s="277">
        <f t="shared" si="9"/>
        <v>428</v>
      </c>
      <c r="K65" s="277">
        <f t="shared" si="9"/>
        <v>416.52641</v>
      </c>
      <c r="L65" s="278">
        <f t="shared" si="9"/>
        <v>186375.915</v>
      </c>
      <c r="M65" s="40">
        <v>16</v>
      </c>
      <c r="N65" s="41">
        <v>3.3474</v>
      </c>
      <c r="O65" s="15">
        <v>650.868</v>
      </c>
      <c r="P65" s="40">
        <v>35</v>
      </c>
      <c r="Q65" s="41">
        <v>177.159</v>
      </c>
      <c r="R65" s="41">
        <v>26397.122</v>
      </c>
      <c r="S65" s="41"/>
      <c r="T65" s="41"/>
      <c r="U65" s="96"/>
      <c r="V65" s="278">
        <f t="shared" si="6"/>
        <v>35</v>
      </c>
      <c r="W65" s="277">
        <f t="shared" si="6"/>
        <v>177.159</v>
      </c>
      <c r="X65" s="324">
        <f t="shared" si="6"/>
        <v>26397.122</v>
      </c>
      <c r="Y65" s="40"/>
      <c r="Z65" s="41"/>
      <c r="AA65" s="41"/>
      <c r="AB65" s="40"/>
      <c r="AC65" s="41"/>
      <c r="AD65" s="41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2"/>
        <v>479</v>
      </c>
      <c r="AR65" s="97">
        <f t="shared" si="3"/>
        <v>597.0328099999999</v>
      </c>
      <c r="AS65" s="97">
        <f t="shared" si="4"/>
        <v>213423.905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42"/>
      <c r="E66" s="43"/>
      <c r="F66" s="43">
        <v>0</v>
      </c>
      <c r="G66" s="43"/>
      <c r="H66" s="43"/>
      <c r="I66" s="90"/>
      <c r="J66" s="279">
        <f t="shared" si="9"/>
        <v>0</v>
      </c>
      <c r="K66" s="279">
        <f t="shared" si="9"/>
        <v>0</v>
      </c>
      <c r="L66" s="133">
        <f t="shared" si="9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133">
        <f t="shared" si="6"/>
        <v>0</v>
      </c>
      <c r="W66" s="279">
        <f t="shared" si="6"/>
        <v>0</v>
      </c>
      <c r="X66" s="325">
        <f t="shared" si="6"/>
        <v>0</v>
      </c>
      <c r="Y66" s="42"/>
      <c r="Z66" s="43"/>
      <c r="AA66" s="43"/>
      <c r="AB66" s="42"/>
      <c r="AC66" s="43"/>
      <c r="AD66" s="43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2"/>
        <v>0</v>
      </c>
      <c r="AR66" s="92">
        <f t="shared" si="3"/>
        <v>0</v>
      </c>
      <c r="AS66" s="92">
        <f t="shared" si="4"/>
        <v>0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40"/>
      <c r="E67" s="41"/>
      <c r="F67" s="41">
        <v>0</v>
      </c>
      <c r="G67" s="41"/>
      <c r="H67" s="41"/>
      <c r="I67" s="96"/>
      <c r="J67" s="277">
        <f t="shared" si="9"/>
        <v>0</v>
      </c>
      <c r="K67" s="277">
        <f t="shared" si="9"/>
        <v>0</v>
      </c>
      <c r="L67" s="278">
        <f t="shared" si="9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278">
        <f t="shared" si="6"/>
        <v>0</v>
      </c>
      <c r="W67" s="277">
        <f t="shared" si="6"/>
        <v>0</v>
      </c>
      <c r="X67" s="324">
        <f t="shared" si="6"/>
        <v>0</v>
      </c>
      <c r="Y67" s="40"/>
      <c r="Z67" s="41"/>
      <c r="AA67" s="41"/>
      <c r="AB67" s="40"/>
      <c r="AC67" s="41"/>
      <c r="AD67" s="41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41</v>
      </c>
      <c r="E68" s="43">
        <v>3.7569</v>
      </c>
      <c r="F68" s="43">
        <v>2955.658</v>
      </c>
      <c r="G68" s="42">
        <v>417</v>
      </c>
      <c r="H68" s="43">
        <v>1640.8185</v>
      </c>
      <c r="I68" s="43">
        <v>372101.493</v>
      </c>
      <c r="J68" s="279">
        <f t="shared" si="9"/>
        <v>458</v>
      </c>
      <c r="K68" s="279">
        <f t="shared" si="9"/>
        <v>1644.5754000000002</v>
      </c>
      <c r="L68" s="133">
        <f t="shared" si="9"/>
        <v>375057.151</v>
      </c>
      <c r="M68" s="42">
        <v>1486</v>
      </c>
      <c r="N68" s="43">
        <v>1147.2372</v>
      </c>
      <c r="O68" s="43">
        <v>407750.6589999999</v>
      </c>
      <c r="P68" s="42">
        <v>2012</v>
      </c>
      <c r="Q68" s="43">
        <v>3372.4808</v>
      </c>
      <c r="R68" s="43">
        <v>591282.9010000001</v>
      </c>
      <c r="S68" s="42">
        <v>0</v>
      </c>
      <c r="T68" s="43">
        <v>0</v>
      </c>
      <c r="U68" s="43">
        <v>0</v>
      </c>
      <c r="V68" s="133">
        <f t="shared" si="6"/>
        <v>2012</v>
      </c>
      <c r="W68" s="279">
        <f t="shared" si="6"/>
        <v>3372.4808</v>
      </c>
      <c r="X68" s="325">
        <f t="shared" si="6"/>
        <v>591282.9010000001</v>
      </c>
      <c r="Y68" s="42">
        <v>698</v>
      </c>
      <c r="Z68" s="43">
        <v>2622.7819999999997</v>
      </c>
      <c r="AA68" s="43">
        <v>247221.924</v>
      </c>
      <c r="AB68" s="42">
        <v>3732</v>
      </c>
      <c r="AC68" s="43">
        <v>897.2993</v>
      </c>
      <c r="AD68" s="43">
        <v>393843.17899999995</v>
      </c>
      <c r="AE68" s="42">
        <v>11</v>
      </c>
      <c r="AF68" s="43">
        <v>4.075</v>
      </c>
      <c r="AG68" s="43">
        <v>1684.379</v>
      </c>
      <c r="AH68" s="42">
        <v>333</v>
      </c>
      <c r="AI68" s="43">
        <v>139.44025000000002</v>
      </c>
      <c r="AJ68" s="43">
        <v>55387.767</v>
      </c>
      <c r="AK68" s="42">
        <v>0</v>
      </c>
      <c r="AL68" s="43">
        <v>0</v>
      </c>
      <c r="AM68" s="43">
        <v>0</v>
      </c>
      <c r="AN68" s="42">
        <v>301</v>
      </c>
      <c r="AO68" s="43">
        <v>26.041100000000004</v>
      </c>
      <c r="AP68" s="43">
        <v>18824.765000000003</v>
      </c>
      <c r="AQ68" s="92">
        <f t="shared" si="2"/>
        <v>9031</v>
      </c>
      <c r="AR68" s="92">
        <f t="shared" si="3"/>
        <v>9853.931050000001</v>
      </c>
      <c r="AS68" s="92">
        <f t="shared" si="4"/>
        <v>2091052.725</v>
      </c>
      <c r="AT68" s="107" t="s">
        <v>10</v>
      </c>
      <c r="AU68" s="391" t="s">
        <v>112</v>
      </c>
      <c r="AV68" s="392"/>
      <c r="AW68" s="71"/>
    </row>
    <row r="69" spans="1:49" ht="18.75">
      <c r="A69" s="397"/>
      <c r="B69" s="398"/>
      <c r="C69" s="95" t="s">
        <v>11</v>
      </c>
      <c r="D69" s="40">
        <v>425</v>
      </c>
      <c r="E69" s="41">
        <v>603.87451</v>
      </c>
      <c r="F69" s="41">
        <v>575043.7520000001</v>
      </c>
      <c r="G69" s="40">
        <v>89</v>
      </c>
      <c r="H69" s="41">
        <v>783.3739</v>
      </c>
      <c r="I69" s="41">
        <v>484128.591</v>
      </c>
      <c r="J69" s="277">
        <f t="shared" si="9"/>
        <v>514</v>
      </c>
      <c r="K69" s="277">
        <f t="shared" si="9"/>
        <v>1387.2484100000001</v>
      </c>
      <c r="L69" s="278">
        <f t="shared" si="9"/>
        <v>1059172.343</v>
      </c>
      <c r="M69" s="40">
        <v>247</v>
      </c>
      <c r="N69" s="41">
        <v>4004.8659000000002</v>
      </c>
      <c r="O69" s="41">
        <v>1012109.6329999999</v>
      </c>
      <c r="P69" s="40">
        <v>41</v>
      </c>
      <c r="Q69" s="41">
        <v>445.355</v>
      </c>
      <c r="R69" s="41">
        <v>52455.198000000004</v>
      </c>
      <c r="S69" s="40">
        <v>0</v>
      </c>
      <c r="T69" s="41">
        <v>0</v>
      </c>
      <c r="U69" s="41">
        <v>0</v>
      </c>
      <c r="V69" s="278">
        <f t="shared" si="6"/>
        <v>41</v>
      </c>
      <c r="W69" s="277">
        <f t="shared" si="6"/>
        <v>445.355</v>
      </c>
      <c r="X69" s="278">
        <f t="shared" si="6"/>
        <v>52455.198000000004</v>
      </c>
      <c r="Y69" s="40">
        <v>29</v>
      </c>
      <c r="Z69" s="41">
        <v>2505.809</v>
      </c>
      <c r="AA69" s="41">
        <v>198103.849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 t="shared" si="2"/>
        <v>831</v>
      </c>
      <c r="AR69" s="97">
        <f t="shared" si="3"/>
        <v>8343.278310000002</v>
      </c>
      <c r="AS69" s="97">
        <f t="shared" si="4"/>
        <v>2321841.023</v>
      </c>
      <c r="AT69" s="95" t="s">
        <v>11</v>
      </c>
      <c r="AU69" s="393"/>
      <c r="AV69" s="394"/>
      <c r="AW69" s="71"/>
    </row>
    <row r="70" spans="1:49" ht="19.5" thickBot="1">
      <c r="A70" s="399" t="s">
        <v>113</v>
      </c>
      <c r="B70" s="400" t="s">
        <v>56</v>
      </c>
      <c r="C70" s="401"/>
      <c r="D70" s="44"/>
      <c r="E70" s="45"/>
      <c r="F70" s="45"/>
      <c r="G70" s="45"/>
      <c r="H70" s="45"/>
      <c r="I70" s="109"/>
      <c r="J70" s="288">
        <f t="shared" si="9"/>
        <v>0</v>
      </c>
      <c r="K70" s="288">
        <f t="shared" si="9"/>
        <v>0</v>
      </c>
      <c r="L70" s="289">
        <f t="shared" si="9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289">
        <f t="shared" si="6"/>
        <v>0</v>
      </c>
      <c r="W70" s="288">
        <f t="shared" si="6"/>
        <v>0</v>
      </c>
      <c r="X70" s="289">
        <f t="shared" si="6"/>
        <v>0</v>
      </c>
      <c r="Y70" s="45"/>
      <c r="Z70" s="45"/>
      <c r="AA70" s="45"/>
      <c r="AB70" s="44"/>
      <c r="AC70" s="45"/>
      <c r="AD70" s="45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>
        <f t="shared" si="2"/>
        <v>0</v>
      </c>
      <c r="AR70" s="53">
        <f t="shared" si="3"/>
        <v>0</v>
      </c>
      <c r="AS70" s="53">
        <f t="shared" si="4"/>
        <v>0</v>
      </c>
      <c r="AT70" s="402" t="s">
        <v>113</v>
      </c>
      <c r="AU70" s="400" t="s">
        <v>56</v>
      </c>
      <c r="AV70" s="403"/>
      <c r="AW70" s="71"/>
    </row>
    <row r="71" spans="1:49" ht="19.5" thickBot="1">
      <c r="A71" s="386" t="s">
        <v>114</v>
      </c>
      <c r="B71" s="387" t="s">
        <v>57</v>
      </c>
      <c r="C71" s="388"/>
      <c r="D71" s="118">
        <v>466</v>
      </c>
      <c r="E71" s="119">
        <v>607.63141</v>
      </c>
      <c r="F71" s="119">
        <v>577999.4100000001</v>
      </c>
      <c r="G71" s="119">
        <v>506</v>
      </c>
      <c r="H71" s="119">
        <v>2424.1924</v>
      </c>
      <c r="I71" s="119">
        <v>856230.084</v>
      </c>
      <c r="J71" s="121">
        <f>J68+J69</f>
        <v>972</v>
      </c>
      <c r="K71" s="121">
        <f>K68+K69</f>
        <v>3031.8238100000003</v>
      </c>
      <c r="L71" s="121">
        <f>L68+L69</f>
        <v>1434229.4940000002</v>
      </c>
      <c r="M71" s="119">
        <v>1733</v>
      </c>
      <c r="N71" s="119">
        <v>5152.1031</v>
      </c>
      <c r="O71" s="119">
        <v>1419860.292</v>
      </c>
      <c r="P71" s="119">
        <v>2053</v>
      </c>
      <c r="Q71" s="119">
        <v>3817.8358</v>
      </c>
      <c r="R71" s="119">
        <v>643738.099</v>
      </c>
      <c r="S71" s="119">
        <v>0</v>
      </c>
      <c r="T71" s="119">
        <v>0</v>
      </c>
      <c r="U71" s="119">
        <v>0</v>
      </c>
      <c r="V71" s="121">
        <f>V68+V69+V70</f>
        <v>2053</v>
      </c>
      <c r="W71" s="121">
        <f>W68+W69+W70</f>
        <v>3817.8358</v>
      </c>
      <c r="X71" s="121">
        <f>X68+X69+X70</f>
        <v>643738.099</v>
      </c>
      <c r="Y71" s="119">
        <v>727</v>
      </c>
      <c r="Z71" s="119">
        <v>5128.591</v>
      </c>
      <c r="AA71" s="119">
        <v>445325.773</v>
      </c>
      <c r="AB71" s="119">
        <v>3732</v>
      </c>
      <c r="AC71" s="119">
        <v>897.2993</v>
      </c>
      <c r="AD71" s="119">
        <v>393843.17899999995</v>
      </c>
      <c r="AE71" s="119">
        <v>11</v>
      </c>
      <c r="AF71" s="119">
        <v>4.075</v>
      </c>
      <c r="AG71" s="119">
        <v>1684.379</v>
      </c>
      <c r="AH71" s="119">
        <v>333</v>
      </c>
      <c r="AI71" s="119">
        <v>139.44025000000002</v>
      </c>
      <c r="AJ71" s="119">
        <v>55387.767</v>
      </c>
      <c r="AK71" s="119">
        <v>0</v>
      </c>
      <c r="AL71" s="119">
        <v>0</v>
      </c>
      <c r="AM71" s="119">
        <v>0</v>
      </c>
      <c r="AN71" s="119">
        <v>301</v>
      </c>
      <c r="AO71" s="119">
        <v>26.041100000000004</v>
      </c>
      <c r="AP71" s="119">
        <v>18824.765000000003</v>
      </c>
      <c r="AQ71" s="310">
        <f>AN71+AK71+AH71+AE71+AB71+Y71+S71+P71+M71+G71+D71</f>
        <v>9862</v>
      </c>
      <c r="AR71" s="310">
        <f>AO71+AL71+AI71+AF71+AC71+Z71+T71+Q71+N71+H71+E71</f>
        <v>18197.20936</v>
      </c>
      <c r="AS71" s="121">
        <f>AP71+AM71+AJ71+AG71+AD71+AA71+U71+R71+O71+I71+F71</f>
        <v>4412893.748</v>
      </c>
      <c r="AT71" s="389" t="s">
        <v>114</v>
      </c>
      <c r="AU71" s="387" t="s">
        <v>57</v>
      </c>
      <c r="AV71" s="390" t="s">
        <v>0</v>
      </c>
      <c r="AW71" s="7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69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AU59:AV59"/>
    <mergeCell ref="B66:B67"/>
    <mergeCell ref="AU66:AU67"/>
    <mergeCell ref="A71:C71"/>
    <mergeCell ref="AT71:AV71"/>
    <mergeCell ref="A68:B69"/>
    <mergeCell ref="AU68:AV69"/>
    <mergeCell ref="A70:C70"/>
    <mergeCell ref="AT70:AV70"/>
    <mergeCell ref="A1:X1"/>
    <mergeCell ref="S3:U3"/>
    <mergeCell ref="B6:B7"/>
    <mergeCell ref="AU6:AU7"/>
    <mergeCell ref="AB3:AD3"/>
    <mergeCell ref="B64:B65"/>
    <mergeCell ref="AU64:AU65"/>
    <mergeCell ref="A56:B57"/>
    <mergeCell ref="AU56:AV57"/>
    <mergeCell ref="A59:B5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8:AS7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82"/>
  <sheetViews>
    <sheetView zoomScale="60" zoomScaleNormal="60" zoomScaleSheetLayoutView="70" zoomScalePageLayoutView="0" workbookViewId="0" topLeftCell="A1">
      <pane xSplit="3" ySplit="5" topLeftCell="AI48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7.875" style="55" customWidth="1"/>
    <col min="13" max="13" width="12.625" style="55" customWidth="1"/>
    <col min="14" max="14" width="16.625" style="55" customWidth="1"/>
    <col min="15" max="15" width="17.875" style="55" customWidth="1"/>
    <col min="16" max="16" width="12.625" style="55" customWidth="1"/>
    <col min="17" max="17" width="16.625" style="55" customWidth="1"/>
    <col min="18" max="18" width="17.6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69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69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58</v>
      </c>
      <c r="E3" s="67"/>
      <c r="F3" s="67"/>
      <c r="G3" s="66" t="s">
        <v>59</v>
      </c>
      <c r="H3" s="67"/>
      <c r="I3" s="67"/>
      <c r="J3" s="66" t="s">
        <v>60</v>
      </c>
      <c r="K3" s="67"/>
      <c r="L3" s="67"/>
      <c r="M3" s="66" t="s">
        <v>67</v>
      </c>
      <c r="N3" s="67"/>
      <c r="O3" s="67"/>
      <c r="P3" s="66" t="s">
        <v>61</v>
      </c>
      <c r="Q3" s="67"/>
      <c r="R3" s="67"/>
      <c r="S3" s="379" t="s">
        <v>62</v>
      </c>
      <c r="T3" s="380"/>
      <c r="U3" s="404"/>
      <c r="V3" s="66" t="s">
        <v>88</v>
      </c>
      <c r="W3" s="67"/>
      <c r="X3" s="125"/>
      <c r="Y3" s="126" t="s">
        <v>63</v>
      </c>
      <c r="Z3" s="67"/>
      <c r="AA3" s="125"/>
      <c r="AB3" s="379" t="s">
        <v>80</v>
      </c>
      <c r="AC3" s="380"/>
      <c r="AD3" s="381"/>
      <c r="AE3" s="66" t="s">
        <v>64</v>
      </c>
      <c r="AF3" s="67"/>
      <c r="AG3" s="67"/>
      <c r="AH3" s="66" t="s">
        <v>65</v>
      </c>
      <c r="AI3" s="67"/>
      <c r="AJ3" s="67"/>
      <c r="AK3" s="66" t="s">
        <v>66</v>
      </c>
      <c r="AL3" s="67"/>
      <c r="AM3" s="67"/>
      <c r="AN3" s="66" t="s">
        <v>75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42"/>
      <c r="E6" s="43"/>
      <c r="F6" s="43"/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/>
      <c r="N6" s="43"/>
      <c r="O6" s="11"/>
      <c r="P6" s="42"/>
      <c r="Q6" s="43"/>
      <c r="R6" s="43"/>
      <c r="S6" s="43"/>
      <c r="T6" s="43"/>
      <c r="U6" s="90"/>
      <c r="V6" s="275">
        <f aca="true" t="shared" si="1" ref="V6:X21">+P6+S6</f>
        <v>0</v>
      </c>
      <c r="W6" s="275">
        <f t="shared" si="1"/>
        <v>0</v>
      </c>
      <c r="X6" s="276">
        <f t="shared" si="1"/>
        <v>0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+D6+G6+M6+P6+S6+Y6+AB6+AE6+AH6+AK6+AN6</f>
        <v>0</v>
      </c>
      <c r="AR6" s="92">
        <f>+E6+H6+N6+Q6+T6+Z6+AC6+AF6+AI6+AL6+AO6</f>
        <v>0</v>
      </c>
      <c r="AS6" s="92">
        <f>+F6+I6+O6+R6+U6+AA6+AD6+AG6+AJ6+AM6+AP6</f>
        <v>0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40"/>
      <c r="E7" s="41"/>
      <c r="F7" s="41"/>
      <c r="G7" s="41"/>
      <c r="H7" s="41"/>
      <c r="I7" s="96"/>
      <c r="J7" s="277">
        <f t="shared" si="0"/>
        <v>0</v>
      </c>
      <c r="K7" s="277">
        <f t="shared" si="0"/>
        <v>0</v>
      </c>
      <c r="L7" s="278">
        <f t="shared" si="0"/>
        <v>0</v>
      </c>
      <c r="M7" s="40">
        <v>1</v>
      </c>
      <c r="N7" s="41">
        <v>47.504</v>
      </c>
      <c r="O7" s="15">
        <v>5187.436</v>
      </c>
      <c r="P7" s="40"/>
      <c r="Q7" s="41"/>
      <c r="R7" s="41"/>
      <c r="S7" s="41"/>
      <c r="T7" s="41"/>
      <c r="U7" s="96"/>
      <c r="V7" s="277">
        <f t="shared" si="1"/>
        <v>0</v>
      </c>
      <c r="W7" s="277">
        <f t="shared" si="1"/>
        <v>0</v>
      </c>
      <c r="X7" s="278">
        <f t="shared" si="1"/>
        <v>0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2" ref="AQ7:AQ70">+D7+G7+M7+P7+S7+Y7+AB7+AE7+AH7+AK7+AN7</f>
        <v>1</v>
      </c>
      <c r="AR7" s="97">
        <f aca="true" t="shared" si="3" ref="AR7:AR70">+E7+H7+N7+Q7+T7+Z7+AC7+AF7+AI7+AL7+AO7</f>
        <v>47.504</v>
      </c>
      <c r="AS7" s="97">
        <f aca="true" t="shared" si="4" ref="AS7:AS70">+F7+I7+O7+R7+U7+AA7+AD7+AG7+AJ7+AM7+AP7</f>
        <v>5187.436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42"/>
      <c r="E8" s="43"/>
      <c r="F8" s="43"/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/>
      <c r="N8" s="43"/>
      <c r="O8" s="3"/>
      <c r="P8" s="42"/>
      <c r="Q8" s="43"/>
      <c r="R8" s="43"/>
      <c r="S8" s="43"/>
      <c r="T8" s="43"/>
      <c r="U8" s="90"/>
      <c r="V8" s="279">
        <f t="shared" si="1"/>
        <v>0</v>
      </c>
      <c r="W8" s="279">
        <f t="shared" si="1"/>
        <v>0</v>
      </c>
      <c r="X8" s="133">
        <f t="shared" si="1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0</v>
      </c>
      <c r="AR8" s="92">
        <f t="shared" si="3"/>
        <v>0</v>
      </c>
      <c r="AS8" s="92">
        <f t="shared" si="4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40"/>
      <c r="E9" s="41"/>
      <c r="F9" s="41"/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/>
      <c r="N9" s="41"/>
      <c r="O9" s="15"/>
      <c r="P9" s="40">
        <v>5</v>
      </c>
      <c r="Q9" s="41">
        <v>131.193</v>
      </c>
      <c r="R9" s="41">
        <v>20872.568</v>
      </c>
      <c r="S9" s="41"/>
      <c r="T9" s="41"/>
      <c r="U9" s="96"/>
      <c r="V9" s="277">
        <f t="shared" si="1"/>
        <v>5</v>
      </c>
      <c r="W9" s="277">
        <f t="shared" si="1"/>
        <v>131.193</v>
      </c>
      <c r="X9" s="278">
        <f t="shared" si="1"/>
        <v>20872.568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5</v>
      </c>
      <c r="AR9" s="97">
        <f t="shared" si="3"/>
        <v>131.193</v>
      </c>
      <c r="AS9" s="97">
        <f t="shared" si="4"/>
        <v>20872.568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42"/>
      <c r="E10" s="43"/>
      <c r="F10" s="43"/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279">
        <f t="shared" si="1"/>
        <v>0</v>
      </c>
      <c r="W10" s="279">
        <f t="shared" si="1"/>
        <v>0</v>
      </c>
      <c r="X10" s="133">
        <f t="shared" si="1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40"/>
      <c r="E11" s="41"/>
      <c r="F11" s="41"/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277">
        <f t="shared" si="1"/>
        <v>0</v>
      </c>
      <c r="W11" s="277">
        <f t="shared" si="1"/>
        <v>0</v>
      </c>
      <c r="X11" s="278">
        <f t="shared" si="1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42"/>
      <c r="E12" s="43"/>
      <c r="F12" s="43"/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279">
        <f t="shared" si="1"/>
        <v>0</v>
      </c>
      <c r="W12" s="279">
        <f t="shared" si="1"/>
        <v>0</v>
      </c>
      <c r="X12" s="133">
        <f t="shared" si="1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40"/>
      <c r="E13" s="41"/>
      <c r="F13" s="41"/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277">
        <f t="shared" si="1"/>
        <v>0</v>
      </c>
      <c r="W13" s="277">
        <f t="shared" si="1"/>
        <v>0</v>
      </c>
      <c r="X13" s="278">
        <f t="shared" si="1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42"/>
      <c r="E14" s="43"/>
      <c r="F14" s="43"/>
      <c r="G14" s="43"/>
      <c r="H14" s="43"/>
      <c r="I14" s="90"/>
      <c r="J14" s="279">
        <f>+D14+G14</f>
        <v>0</v>
      </c>
      <c r="K14" s="279">
        <f>+E14+H14</f>
        <v>0</v>
      </c>
      <c r="L14" s="133">
        <f>+F14+I14</f>
        <v>0</v>
      </c>
      <c r="M14" s="42"/>
      <c r="N14" s="43"/>
      <c r="O14" s="3"/>
      <c r="P14" s="42">
        <v>207</v>
      </c>
      <c r="Q14" s="43">
        <v>1692.45</v>
      </c>
      <c r="R14" s="43">
        <v>238819.683</v>
      </c>
      <c r="S14" s="43"/>
      <c r="T14" s="43"/>
      <c r="U14" s="90"/>
      <c r="V14" s="279">
        <f t="shared" si="1"/>
        <v>207</v>
      </c>
      <c r="W14" s="279">
        <f t="shared" si="1"/>
        <v>1692.45</v>
      </c>
      <c r="X14" s="133">
        <f t="shared" si="1"/>
        <v>238819.683</v>
      </c>
      <c r="Y14" s="43">
        <v>60</v>
      </c>
      <c r="Z14" s="43">
        <v>302.0566</v>
      </c>
      <c r="AA14" s="43">
        <v>31785.181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267</v>
      </c>
      <c r="AR14" s="92">
        <f t="shared" si="3"/>
        <v>1994.5066000000002</v>
      </c>
      <c r="AS14" s="92">
        <f t="shared" si="4"/>
        <v>270604.864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40"/>
      <c r="E15" s="41"/>
      <c r="F15" s="41"/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277">
        <f t="shared" si="1"/>
        <v>0</v>
      </c>
      <c r="W15" s="277">
        <f t="shared" si="1"/>
        <v>0</v>
      </c>
      <c r="X15" s="278">
        <f t="shared" si="1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42"/>
      <c r="E16" s="43"/>
      <c r="F16" s="43"/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>
        <v>207</v>
      </c>
      <c r="Q16" s="43">
        <v>277.5579</v>
      </c>
      <c r="R16" s="43">
        <v>107975.993</v>
      </c>
      <c r="S16" s="43"/>
      <c r="T16" s="43"/>
      <c r="U16" s="90"/>
      <c r="V16" s="279">
        <f t="shared" si="1"/>
        <v>207</v>
      </c>
      <c r="W16" s="279">
        <f t="shared" si="1"/>
        <v>277.5579</v>
      </c>
      <c r="X16" s="133">
        <f t="shared" si="1"/>
        <v>107975.993</v>
      </c>
      <c r="Y16" s="43"/>
      <c r="Z16" s="43"/>
      <c r="AA16" s="43"/>
      <c r="AB16" s="1"/>
      <c r="AC16" s="2"/>
      <c r="AD16" s="2"/>
      <c r="AE16" s="2"/>
      <c r="AF16" s="2"/>
      <c r="AG16" s="3"/>
      <c r="AH16" s="1">
        <v>29</v>
      </c>
      <c r="AI16" s="2">
        <v>19.49</v>
      </c>
      <c r="AJ16" s="3">
        <v>9170.511</v>
      </c>
      <c r="AK16" s="1"/>
      <c r="AL16" s="2"/>
      <c r="AM16" s="3"/>
      <c r="AN16" s="1"/>
      <c r="AO16" s="2"/>
      <c r="AP16" s="2"/>
      <c r="AQ16" s="92">
        <f t="shared" si="2"/>
        <v>236</v>
      </c>
      <c r="AR16" s="92">
        <f t="shared" si="3"/>
        <v>297.0479</v>
      </c>
      <c r="AS16" s="92">
        <f t="shared" si="4"/>
        <v>117146.504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40"/>
      <c r="E17" s="41"/>
      <c r="F17" s="41"/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277">
        <f t="shared" si="1"/>
        <v>0</v>
      </c>
      <c r="W17" s="277">
        <f t="shared" si="1"/>
        <v>0</v>
      </c>
      <c r="X17" s="278">
        <f t="shared" si="1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42"/>
      <c r="E18" s="43"/>
      <c r="F18" s="43"/>
      <c r="G18" s="43">
        <v>7</v>
      </c>
      <c r="H18" s="43">
        <v>3.8683</v>
      </c>
      <c r="I18" s="90">
        <v>1976.995</v>
      </c>
      <c r="J18" s="279">
        <f t="shared" si="5"/>
        <v>7</v>
      </c>
      <c r="K18" s="279">
        <f t="shared" si="5"/>
        <v>3.8683</v>
      </c>
      <c r="L18" s="133">
        <f t="shared" si="5"/>
        <v>1976.995</v>
      </c>
      <c r="M18" s="42"/>
      <c r="N18" s="43"/>
      <c r="O18" s="3"/>
      <c r="P18" s="42">
        <v>63</v>
      </c>
      <c r="Q18" s="43">
        <v>81.8939</v>
      </c>
      <c r="R18" s="43">
        <v>26791.408</v>
      </c>
      <c r="S18" s="43"/>
      <c r="T18" s="43"/>
      <c r="U18" s="90"/>
      <c r="V18" s="279">
        <f t="shared" si="1"/>
        <v>63</v>
      </c>
      <c r="W18" s="279">
        <f t="shared" si="1"/>
        <v>81.8939</v>
      </c>
      <c r="X18" s="133">
        <f t="shared" si="1"/>
        <v>26791.408</v>
      </c>
      <c r="Y18" s="43"/>
      <c r="Z18" s="43"/>
      <c r="AA18" s="43"/>
      <c r="AB18" s="1"/>
      <c r="AC18" s="2"/>
      <c r="AD18" s="2"/>
      <c r="AE18" s="2">
        <v>11</v>
      </c>
      <c r="AF18" s="2">
        <v>3.6618</v>
      </c>
      <c r="AG18" s="3">
        <v>1590.144</v>
      </c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2"/>
        <v>81</v>
      </c>
      <c r="AR18" s="92">
        <f t="shared" si="3"/>
        <v>89.424</v>
      </c>
      <c r="AS18" s="92">
        <f t="shared" si="4"/>
        <v>30358.547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40"/>
      <c r="E19" s="41"/>
      <c r="F19" s="41"/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277">
        <f t="shared" si="1"/>
        <v>0</v>
      </c>
      <c r="W19" s="277">
        <f t="shared" si="1"/>
        <v>0</v>
      </c>
      <c r="X19" s="278">
        <f t="shared" si="1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42"/>
      <c r="E20" s="43"/>
      <c r="F20" s="43"/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>
        <v>2</v>
      </c>
      <c r="N20" s="43">
        <v>155.194</v>
      </c>
      <c r="O20" s="3">
        <v>7604.746</v>
      </c>
      <c r="P20" s="42"/>
      <c r="Q20" s="43"/>
      <c r="R20" s="43"/>
      <c r="S20" s="43"/>
      <c r="T20" s="43"/>
      <c r="U20" s="90"/>
      <c r="V20" s="279">
        <f t="shared" si="1"/>
        <v>0</v>
      </c>
      <c r="W20" s="279">
        <f t="shared" si="1"/>
        <v>0</v>
      </c>
      <c r="X20" s="133">
        <f t="shared" si="1"/>
        <v>0</v>
      </c>
      <c r="Y20" s="43">
        <v>4</v>
      </c>
      <c r="Z20" s="43">
        <v>247.491</v>
      </c>
      <c r="AA20" s="43">
        <v>16959.236</v>
      </c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6</v>
      </c>
      <c r="AR20" s="92">
        <f t="shared" si="3"/>
        <v>402.685</v>
      </c>
      <c r="AS20" s="92">
        <f t="shared" si="4"/>
        <v>24563.982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40"/>
      <c r="E21" s="41"/>
      <c r="F21" s="41"/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>
        <v>14</v>
      </c>
      <c r="N21" s="41">
        <v>1040.043</v>
      </c>
      <c r="O21" s="15">
        <v>65367.417</v>
      </c>
      <c r="P21" s="40"/>
      <c r="Q21" s="41"/>
      <c r="R21" s="41"/>
      <c r="S21" s="41"/>
      <c r="T21" s="41"/>
      <c r="U21" s="96"/>
      <c r="V21" s="277">
        <f t="shared" si="1"/>
        <v>0</v>
      </c>
      <c r="W21" s="277">
        <f t="shared" si="1"/>
        <v>0</v>
      </c>
      <c r="X21" s="278">
        <f t="shared" si="1"/>
        <v>0</v>
      </c>
      <c r="Y21" s="41">
        <v>7</v>
      </c>
      <c r="Z21" s="41">
        <v>642.635</v>
      </c>
      <c r="AA21" s="41">
        <v>48575.681</v>
      </c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21</v>
      </c>
      <c r="AR21" s="97">
        <f t="shared" si="3"/>
        <v>1682.6779999999999</v>
      </c>
      <c r="AS21" s="97">
        <f t="shared" si="4"/>
        <v>113943.098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42"/>
      <c r="E22" s="43"/>
      <c r="F22" s="43"/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279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40"/>
      <c r="E23" s="41"/>
      <c r="F23" s="41"/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277">
        <f t="shared" si="6"/>
        <v>0</v>
      </c>
      <c r="W23" s="277">
        <f t="shared" si="6"/>
        <v>0</v>
      </c>
      <c r="X23" s="278">
        <f t="shared" si="6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42"/>
      <c r="E24" s="43"/>
      <c r="F24" s="43"/>
      <c r="G24" s="43"/>
      <c r="H24" s="43"/>
      <c r="I24" s="90"/>
      <c r="J24" s="279">
        <f t="shared" si="5"/>
        <v>0</v>
      </c>
      <c r="K24" s="279">
        <f t="shared" si="5"/>
        <v>0</v>
      </c>
      <c r="L24" s="133">
        <f t="shared" si="5"/>
        <v>0</v>
      </c>
      <c r="M24" s="42">
        <v>21</v>
      </c>
      <c r="N24" s="43">
        <v>64.4237</v>
      </c>
      <c r="O24" s="3">
        <v>21658.328</v>
      </c>
      <c r="P24" s="42"/>
      <c r="Q24" s="43"/>
      <c r="R24" s="43"/>
      <c r="S24" s="43"/>
      <c r="T24" s="43"/>
      <c r="U24" s="90"/>
      <c r="V24" s="279">
        <f t="shared" si="6"/>
        <v>0</v>
      </c>
      <c r="W24" s="279">
        <f t="shared" si="6"/>
        <v>0</v>
      </c>
      <c r="X24" s="133">
        <f t="shared" si="6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2"/>
        <v>21</v>
      </c>
      <c r="AR24" s="92">
        <f t="shared" si="3"/>
        <v>64.4237</v>
      </c>
      <c r="AS24" s="92">
        <f t="shared" si="4"/>
        <v>21658.328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40"/>
      <c r="E25" s="41"/>
      <c r="F25" s="41"/>
      <c r="G25" s="41"/>
      <c r="H25" s="41"/>
      <c r="I25" s="96"/>
      <c r="J25" s="277">
        <f t="shared" si="5"/>
        <v>0</v>
      </c>
      <c r="K25" s="277">
        <f t="shared" si="5"/>
        <v>0</v>
      </c>
      <c r="L25" s="278">
        <f t="shared" si="5"/>
        <v>0</v>
      </c>
      <c r="M25" s="40">
        <v>17</v>
      </c>
      <c r="N25" s="41">
        <v>69.6351</v>
      </c>
      <c r="O25" s="15">
        <v>22850.188</v>
      </c>
      <c r="P25" s="40"/>
      <c r="Q25" s="41"/>
      <c r="R25" s="41"/>
      <c r="S25" s="41"/>
      <c r="T25" s="41"/>
      <c r="U25" s="96"/>
      <c r="V25" s="277">
        <f t="shared" si="6"/>
        <v>0</v>
      </c>
      <c r="W25" s="277">
        <f t="shared" si="6"/>
        <v>0</v>
      </c>
      <c r="X25" s="278">
        <f t="shared" si="6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17</v>
      </c>
      <c r="AR25" s="97">
        <f t="shared" si="3"/>
        <v>69.6351</v>
      </c>
      <c r="AS25" s="97">
        <f t="shared" si="4"/>
        <v>22850.188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42"/>
      <c r="E26" s="43"/>
      <c r="F26" s="43"/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279">
        <f t="shared" si="6"/>
        <v>0</v>
      </c>
      <c r="W26" s="279">
        <f t="shared" si="6"/>
        <v>0</v>
      </c>
      <c r="X26" s="133">
        <f t="shared" si="6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40"/>
      <c r="E27" s="41"/>
      <c r="F27" s="41"/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277">
        <f t="shared" si="6"/>
        <v>0</v>
      </c>
      <c r="W27" s="277">
        <f t="shared" si="6"/>
        <v>0</v>
      </c>
      <c r="X27" s="278">
        <f t="shared" si="6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42"/>
      <c r="E28" s="43"/>
      <c r="F28" s="43"/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279">
        <f t="shared" si="6"/>
        <v>0</v>
      </c>
      <c r="W28" s="279">
        <f t="shared" si="6"/>
        <v>0</v>
      </c>
      <c r="X28" s="133">
        <f t="shared" si="6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40"/>
      <c r="E29" s="41"/>
      <c r="F29" s="41"/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277">
        <f t="shared" si="6"/>
        <v>0</v>
      </c>
      <c r="W29" s="277">
        <f t="shared" si="6"/>
        <v>0</v>
      </c>
      <c r="X29" s="278">
        <f t="shared" si="6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42">
        <v>24</v>
      </c>
      <c r="E30" s="43">
        <v>6.9952</v>
      </c>
      <c r="F30" s="43">
        <v>4574.79</v>
      </c>
      <c r="G30" s="43">
        <v>35</v>
      </c>
      <c r="H30" s="43">
        <v>4.9404</v>
      </c>
      <c r="I30" s="90">
        <v>3266.072</v>
      </c>
      <c r="J30" s="279">
        <f>+D30+G30</f>
        <v>59</v>
      </c>
      <c r="K30" s="279">
        <f>+E30+H30</f>
        <v>11.9356</v>
      </c>
      <c r="L30" s="133">
        <f>+F30+I30</f>
        <v>7840.862</v>
      </c>
      <c r="M30" s="42"/>
      <c r="N30" s="43"/>
      <c r="O30" s="3"/>
      <c r="P30" s="42"/>
      <c r="Q30" s="43"/>
      <c r="R30" s="43"/>
      <c r="S30" s="43"/>
      <c r="T30" s="43"/>
      <c r="U30" s="90"/>
      <c r="V30" s="279">
        <f t="shared" si="6"/>
        <v>0</v>
      </c>
      <c r="W30" s="279">
        <f t="shared" si="6"/>
        <v>0</v>
      </c>
      <c r="X30" s="133">
        <f t="shared" si="6"/>
        <v>0</v>
      </c>
      <c r="Y30" s="43">
        <v>57</v>
      </c>
      <c r="Z30" s="43">
        <v>2.2581</v>
      </c>
      <c r="AA30" s="43">
        <v>886.801</v>
      </c>
      <c r="AB30" s="1">
        <v>462</v>
      </c>
      <c r="AC30" s="2">
        <v>21.6079</v>
      </c>
      <c r="AD30" s="2">
        <v>9780.528</v>
      </c>
      <c r="AE30" s="2"/>
      <c r="AF30" s="2"/>
      <c r="AG30" s="3"/>
      <c r="AH30" s="1">
        <v>54</v>
      </c>
      <c r="AI30" s="2">
        <v>10.0247</v>
      </c>
      <c r="AJ30" s="3">
        <v>5959.872</v>
      </c>
      <c r="AK30" s="1"/>
      <c r="AL30" s="2"/>
      <c r="AM30" s="3"/>
      <c r="AN30" s="1">
        <v>236</v>
      </c>
      <c r="AO30" s="2">
        <v>21.5931</v>
      </c>
      <c r="AP30" s="2">
        <v>13237.251</v>
      </c>
      <c r="AQ30" s="92">
        <f t="shared" si="2"/>
        <v>868</v>
      </c>
      <c r="AR30" s="92">
        <f t="shared" si="3"/>
        <v>67.4194</v>
      </c>
      <c r="AS30" s="92">
        <f t="shared" si="4"/>
        <v>37705.314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40"/>
      <c r="E31" s="41"/>
      <c r="F31" s="41"/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277">
        <f t="shared" si="6"/>
        <v>0</v>
      </c>
      <c r="W31" s="277">
        <f t="shared" si="6"/>
        <v>0</v>
      </c>
      <c r="X31" s="278">
        <f t="shared" si="6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42"/>
      <c r="E32" s="43"/>
      <c r="F32" s="43"/>
      <c r="G32" s="43"/>
      <c r="H32" s="43"/>
      <c r="I32" s="9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42">
        <v>63</v>
      </c>
      <c r="N32" s="43">
        <v>77.3708</v>
      </c>
      <c r="O32" s="3">
        <v>48057.938</v>
      </c>
      <c r="P32" s="42">
        <v>65</v>
      </c>
      <c r="Q32" s="43">
        <v>1493.0202</v>
      </c>
      <c r="R32" s="43">
        <v>67961.179</v>
      </c>
      <c r="S32" s="43"/>
      <c r="T32" s="43"/>
      <c r="U32" s="90"/>
      <c r="V32" s="279">
        <f t="shared" si="6"/>
        <v>65</v>
      </c>
      <c r="W32" s="279">
        <f t="shared" si="6"/>
        <v>1493.0202</v>
      </c>
      <c r="X32" s="133">
        <f t="shared" si="6"/>
        <v>67961.179</v>
      </c>
      <c r="Y32" s="43">
        <v>116</v>
      </c>
      <c r="Z32" s="43">
        <v>1927.8444</v>
      </c>
      <c r="AA32" s="43">
        <v>87959.238</v>
      </c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2"/>
        <v>244</v>
      </c>
      <c r="AR32" s="92">
        <f t="shared" si="3"/>
        <v>3498.2353999999996</v>
      </c>
      <c r="AS32" s="92">
        <f t="shared" si="4"/>
        <v>203978.35499999998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40"/>
      <c r="E33" s="41"/>
      <c r="F33" s="41"/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277">
        <f t="shared" si="6"/>
        <v>0</v>
      </c>
      <c r="W33" s="277">
        <f t="shared" si="6"/>
        <v>0</v>
      </c>
      <c r="X33" s="278">
        <f t="shared" si="6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97">
        <f t="shared" si="4"/>
        <v>0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42"/>
      <c r="E34" s="43"/>
      <c r="F34" s="43"/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>
        <v>36</v>
      </c>
      <c r="N34" s="43">
        <v>7.3697</v>
      </c>
      <c r="O34" s="3">
        <v>4473.784</v>
      </c>
      <c r="P34" s="42"/>
      <c r="Q34" s="43"/>
      <c r="R34" s="43"/>
      <c r="S34" s="43"/>
      <c r="T34" s="43"/>
      <c r="U34" s="90"/>
      <c r="V34" s="279">
        <f t="shared" si="6"/>
        <v>0</v>
      </c>
      <c r="W34" s="279">
        <f t="shared" si="6"/>
        <v>0</v>
      </c>
      <c r="X34" s="133">
        <f t="shared" si="6"/>
        <v>0</v>
      </c>
      <c r="Y34" s="43"/>
      <c r="Z34" s="43"/>
      <c r="AA34" s="43"/>
      <c r="AB34" s="1">
        <v>226</v>
      </c>
      <c r="AC34" s="2">
        <v>90.43158</v>
      </c>
      <c r="AD34" s="2">
        <v>54660.328</v>
      </c>
      <c r="AE34" s="2"/>
      <c r="AF34" s="2"/>
      <c r="AG34" s="3"/>
      <c r="AH34" s="1">
        <v>27</v>
      </c>
      <c r="AI34" s="2">
        <v>8.6485</v>
      </c>
      <c r="AJ34" s="3">
        <v>2589.373</v>
      </c>
      <c r="AK34" s="1"/>
      <c r="AL34" s="2"/>
      <c r="AM34" s="3"/>
      <c r="AN34" s="1">
        <v>2</v>
      </c>
      <c r="AO34" s="2">
        <v>0.0707</v>
      </c>
      <c r="AP34" s="2">
        <v>36.235</v>
      </c>
      <c r="AQ34" s="92">
        <f t="shared" si="2"/>
        <v>291</v>
      </c>
      <c r="AR34" s="92">
        <f t="shared" si="3"/>
        <v>106.52047999999999</v>
      </c>
      <c r="AS34" s="92">
        <f t="shared" si="4"/>
        <v>61759.72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40"/>
      <c r="E35" s="41"/>
      <c r="F35" s="41"/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277">
        <f t="shared" si="6"/>
        <v>0</v>
      </c>
      <c r="W35" s="277">
        <f t="shared" si="6"/>
        <v>0</v>
      </c>
      <c r="X35" s="278">
        <f t="shared" si="6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97">
        <f t="shared" si="4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42"/>
      <c r="E36" s="43"/>
      <c r="F36" s="43"/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279">
        <f t="shared" si="6"/>
        <v>0</v>
      </c>
      <c r="W36" s="279">
        <f t="shared" si="6"/>
        <v>0</v>
      </c>
      <c r="X36" s="133">
        <f t="shared" si="6"/>
        <v>0</v>
      </c>
      <c r="Y36" s="43"/>
      <c r="Z36" s="43"/>
      <c r="AA36" s="4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40"/>
      <c r="E37" s="41"/>
      <c r="F37" s="41"/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277">
        <f t="shared" si="6"/>
        <v>0</v>
      </c>
      <c r="W37" s="277">
        <f t="shared" si="6"/>
        <v>0</v>
      </c>
      <c r="X37" s="278">
        <f t="shared" si="6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42">
        <v>34</v>
      </c>
      <c r="E38" s="43">
        <v>4.1095</v>
      </c>
      <c r="F38" s="43">
        <v>2939.503</v>
      </c>
      <c r="G38" s="43"/>
      <c r="H38" s="43"/>
      <c r="I38" s="90"/>
      <c r="J38" s="279">
        <f t="shared" si="7"/>
        <v>34</v>
      </c>
      <c r="K38" s="279">
        <f t="shared" si="7"/>
        <v>4.1095</v>
      </c>
      <c r="L38" s="133">
        <f t="shared" si="7"/>
        <v>2939.503</v>
      </c>
      <c r="M38" s="42"/>
      <c r="N38" s="43"/>
      <c r="O38" s="3"/>
      <c r="P38" s="42"/>
      <c r="Q38" s="43"/>
      <c r="R38" s="43"/>
      <c r="S38" s="43"/>
      <c r="T38" s="43"/>
      <c r="U38" s="90"/>
      <c r="V38" s="279">
        <f t="shared" si="6"/>
        <v>0</v>
      </c>
      <c r="W38" s="279">
        <f t="shared" si="6"/>
        <v>0</v>
      </c>
      <c r="X38" s="133">
        <f t="shared" si="6"/>
        <v>0</v>
      </c>
      <c r="Y38" s="43"/>
      <c r="Z38" s="43"/>
      <c r="AA38" s="43"/>
      <c r="AB38" s="1">
        <v>414</v>
      </c>
      <c r="AC38" s="2">
        <v>51.9459</v>
      </c>
      <c r="AD38" s="2">
        <v>29096.881</v>
      </c>
      <c r="AE38" s="2"/>
      <c r="AF38" s="2"/>
      <c r="AG38" s="3"/>
      <c r="AH38" s="1"/>
      <c r="AI38" s="2"/>
      <c r="AJ38" s="3"/>
      <c r="AK38" s="1"/>
      <c r="AL38" s="2"/>
      <c r="AM38" s="3"/>
      <c r="AN38" s="1">
        <v>18</v>
      </c>
      <c r="AO38" s="2">
        <v>1.5503</v>
      </c>
      <c r="AP38" s="2">
        <v>3307.05</v>
      </c>
      <c r="AQ38" s="92">
        <f t="shared" si="2"/>
        <v>466</v>
      </c>
      <c r="AR38" s="92">
        <f t="shared" si="3"/>
        <v>57.6057</v>
      </c>
      <c r="AS38" s="92">
        <f t="shared" si="4"/>
        <v>35343.434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40"/>
      <c r="E39" s="41"/>
      <c r="F39" s="41"/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277">
        <f t="shared" si="6"/>
        <v>0</v>
      </c>
      <c r="W39" s="277">
        <f t="shared" si="6"/>
        <v>0</v>
      </c>
      <c r="X39" s="278">
        <f t="shared" si="6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42"/>
      <c r="E40" s="43"/>
      <c r="F40" s="43"/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279">
        <f t="shared" si="6"/>
        <v>0</v>
      </c>
      <c r="W40" s="279">
        <f t="shared" si="6"/>
        <v>0</v>
      </c>
      <c r="X40" s="133">
        <f t="shared" si="6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2"/>
        <v>0</v>
      </c>
      <c r="AR40" s="92">
        <f t="shared" si="3"/>
        <v>0</v>
      </c>
      <c r="AS40" s="92">
        <f t="shared" si="4"/>
        <v>0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40"/>
      <c r="E41" s="41"/>
      <c r="F41" s="41"/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277">
        <f t="shared" si="6"/>
        <v>0</v>
      </c>
      <c r="W41" s="277">
        <f t="shared" si="6"/>
        <v>0</v>
      </c>
      <c r="X41" s="278">
        <f t="shared" si="6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2"/>
        <v>0</v>
      </c>
      <c r="AR41" s="97">
        <f t="shared" si="3"/>
        <v>0</v>
      </c>
      <c r="AS41" s="97">
        <f t="shared" si="4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42"/>
      <c r="E42" s="43"/>
      <c r="F42" s="43"/>
      <c r="G42" s="43">
        <v>2</v>
      </c>
      <c r="H42" s="43">
        <v>44.4164</v>
      </c>
      <c r="I42" s="90">
        <v>31642.17</v>
      </c>
      <c r="J42" s="279">
        <f t="shared" si="7"/>
        <v>2</v>
      </c>
      <c r="K42" s="279">
        <f t="shared" si="7"/>
        <v>44.4164</v>
      </c>
      <c r="L42" s="133">
        <f t="shared" si="7"/>
        <v>31642.17</v>
      </c>
      <c r="M42" s="42">
        <v>23</v>
      </c>
      <c r="N42" s="43">
        <v>417.4762</v>
      </c>
      <c r="O42" s="3">
        <v>222364.643</v>
      </c>
      <c r="P42" s="42"/>
      <c r="Q42" s="43"/>
      <c r="R42" s="43"/>
      <c r="S42" s="43"/>
      <c r="T42" s="43"/>
      <c r="U42" s="90"/>
      <c r="V42" s="279">
        <f t="shared" si="6"/>
        <v>0</v>
      </c>
      <c r="W42" s="279">
        <f t="shared" si="6"/>
        <v>0</v>
      </c>
      <c r="X42" s="133">
        <f t="shared" si="6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2"/>
        <v>25</v>
      </c>
      <c r="AR42" s="92">
        <f t="shared" si="3"/>
        <v>461.8926</v>
      </c>
      <c r="AS42" s="92">
        <f t="shared" si="4"/>
        <v>254006.81300000002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40">
        <v>31</v>
      </c>
      <c r="E43" s="41">
        <v>520.03</v>
      </c>
      <c r="F43" s="41">
        <v>313941.567</v>
      </c>
      <c r="G43" s="41">
        <v>27</v>
      </c>
      <c r="H43" s="41">
        <v>514.592</v>
      </c>
      <c r="I43" s="96">
        <v>305357.727</v>
      </c>
      <c r="J43" s="277">
        <f t="shared" si="7"/>
        <v>58</v>
      </c>
      <c r="K43" s="277">
        <f t="shared" si="7"/>
        <v>1034.6219999999998</v>
      </c>
      <c r="L43" s="278">
        <f t="shared" si="7"/>
        <v>619299.294</v>
      </c>
      <c r="M43" s="40">
        <v>6</v>
      </c>
      <c r="N43" s="41">
        <v>62.1372</v>
      </c>
      <c r="O43" s="15">
        <v>33084.921</v>
      </c>
      <c r="P43" s="40"/>
      <c r="Q43" s="41"/>
      <c r="R43" s="41"/>
      <c r="S43" s="41"/>
      <c r="T43" s="41"/>
      <c r="U43" s="96"/>
      <c r="V43" s="277">
        <f t="shared" si="6"/>
        <v>0</v>
      </c>
      <c r="W43" s="277">
        <f t="shared" si="6"/>
        <v>0</v>
      </c>
      <c r="X43" s="278">
        <f t="shared" si="6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2"/>
        <v>64</v>
      </c>
      <c r="AR43" s="97">
        <f t="shared" si="3"/>
        <v>1096.7591999999997</v>
      </c>
      <c r="AS43" s="97">
        <f t="shared" si="4"/>
        <v>652384.215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42"/>
      <c r="E44" s="43"/>
      <c r="F44" s="43"/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>
        <v>28</v>
      </c>
      <c r="N44" s="43">
        <v>9.3412</v>
      </c>
      <c r="O44" s="3">
        <v>6013.524</v>
      </c>
      <c r="P44" s="42"/>
      <c r="Q44" s="43"/>
      <c r="R44" s="43"/>
      <c r="S44" s="43"/>
      <c r="T44" s="43"/>
      <c r="U44" s="90"/>
      <c r="V44" s="279">
        <f t="shared" si="6"/>
        <v>0</v>
      </c>
      <c r="W44" s="279">
        <f t="shared" si="6"/>
        <v>0</v>
      </c>
      <c r="X44" s="133">
        <f t="shared" si="6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2"/>
        <v>28</v>
      </c>
      <c r="AR44" s="92">
        <f t="shared" si="3"/>
        <v>9.3412</v>
      </c>
      <c r="AS44" s="92">
        <f t="shared" si="4"/>
        <v>6013.524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40"/>
      <c r="E45" s="41"/>
      <c r="F45" s="41"/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277">
        <f t="shared" si="6"/>
        <v>0</v>
      </c>
      <c r="W45" s="277">
        <f t="shared" si="6"/>
        <v>0</v>
      </c>
      <c r="X45" s="278">
        <f t="shared" si="6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2"/>
        <v>0</v>
      </c>
      <c r="AR45" s="97">
        <f t="shared" si="3"/>
        <v>0</v>
      </c>
      <c r="AS45" s="97">
        <f t="shared" si="4"/>
        <v>0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42"/>
      <c r="E46" s="43"/>
      <c r="F46" s="43"/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279">
        <f t="shared" si="6"/>
        <v>0</v>
      </c>
      <c r="W46" s="279">
        <f t="shared" si="6"/>
        <v>0</v>
      </c>
      <c r="X46" s="133">
        <f t="shared" si="6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2"/>
        <v>0</v>
      </c>
      <c r="AR46" s="92">
        <f t="shared" si="3"/>
        <v>0</v>
      </c>
      <c r="AS46" s="92">
        <f t="shared" si="4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40"/>
      <c r="E47" s="41"/>
      <c r="F47" s="41"/>
      <c r="G47" s="41"/>
      <c r="H47" s="41"/>
      <c r="I47" s="96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277">
        <f t="shared" si="6"/>
        <v>0</v>
      </c>
      <c r="W47" s="277">
        <f t="shared" si="6"/>
        <v>0</v>
      </c>
      <c r="X47" s="278">
        <f t="shared" si="6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42"/>
      <c r="E48" s="43"/>
      <c r="F48" s="43"/>
      <c r="G48" s="43"/>
      <c r="H48" s="43"/>
      <c r="I48" s="90"/>
      <c r="J48" s="279">
        <f t="shared" si="8"/>
        <v>0</v>
      </c>
      <c r="K48" s="279">
        <f t="shared" si="8"/>
        <v>0</v>
      </c>
      <c r="L48" s="133">
        <f t="shared" si="8"/>
        <v>0</v>
      </c>
      <c r="M48" s="42">
        <v>152</v>
      </c>
      <c r="N48" s="43">
        <v>83.3942</v>
      </c>
      <c r="O48" s="3">
        <v>35096.21</v>
      </c>
      <c r="P48" s="42">
        <v>32</v>
      </c>
      <c r="Q48" s="43">
        <v>4.4</v>
      </c>
      <c r="R48" s="43">
        <v>4235.91</v>
      </c>
      <c r="S48" s="43"/>
      <c r="T48" s="43"/>
      <c r="U48" s="90"/>
      <c r="V48" s="279">
        <f t="shared" si="6"/>
        <v>32</v>
      </c>
      <c r="W48" s="279">
        <f t="shared" si="6"/>
        <v>4.4</v>
      </c>
      <c r="X48" s="133">
        <f t="shared" si="6"/>
        <v>4235.91</v>
      </c>
      <c r="Y48" s="43">
        <v>16</v>
      </c>
      <c r="Z48" s="43">
        <v>2.84</v>
      </c>
      <c r="AA48" s="43">
        <v>2731.05</v>
      </c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2"/>
        <v>200</v>
      </c>
      <c r="AR48" s="92">
        <f t="shared" si="3"/>
        <v>90.6342</v>
      </c>
      <c r="AS48" s="92">
        <f t="shared" si="4"/>
        <v>42063.17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40"/>
      <c r="E49" s="41"/>
      <c r="F49" s="41"/>
      <c r="G49" s="41"/>
      <c r="H49" s="41"/>
      <c r="I49" s="96"/>
      <c r="J49" s="277">
        <f t="shared" si="8"/>
        <v>0</v>
      </c>
      <c r="K49" s="277">
        <f t="shared" si="8"/>
        <v>0</v>
      </c>
      <c r="L49" s="278">
        <f t="shared" si="8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277">
        <f t="shared" si="6"/>
        <v>0</v>
      </c>
      <c r="W49" s="277">
        <f t="shared" si="6"/>
        <v>0</v>
      </c>
      <c r="X49" s="278">
        <f t="shared" si="6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2"/>
        <v>0</v>
      </c>
      <c r="AR49" s="97">
        <f t="shared" si="3"/>
        <v>0</v>
      </c>
      <c r="AS49" s="97">
        <f t="shared" si="4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42"/>
      <c r="E50" s="43"/>
      <c r="F50" s="43"/>
      <c r="G50" s="43"/>
      <c r="H50" s="43"/>
      <c r="I50" s="90"/>
      <c r="J50" s="279">
        <f t="shared" si="8"/>
        <v>0</v>
      </c>
      <c r="K50" s="279">
        <f t="shared" si="8"/>
        <v>0</v>
      </c>
      <c r="L50" s="133">
        <f t="shared" si="8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279">
        <f t="shared" si="6"/>
        <v>0</v>
      </c>
      <c r="W50" s="279">
        <f t="shared" si="6"/>
        <v>0</v>
      </c>
      <c r="X50" s="133">
        <f t="shared" si="6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2"/>
        <v>0</v>
      </c>
      <c r="AR50" s="92">
        <f t="shared" si="3"/>
        <v>0</v>
      </c>
      <c r="AS50" s="92">
        <f t="shared" si="4"/>
        <v>0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40"/>
      <c r="E51" s="41"/>
      <c r="F51" s="41"/>
      <c r="G51" s="41"/>
      <c r="H51" s="41"/>
      <c r="I51" s="96"/>
      <c r="J51" s="277">
        <f t="shared" si="8"/>
        <v>0</v>
      </c>
      <c r="K51" s="277">
        <f t="shared" si="8"/>
        <v>0</v>
      </c>
      <c r="L51" s="278">
        <f t="shared" si="8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277">
        <f t="shared" si="6"/>
        <v>0</v>
      </c>
      <c r="W51" s="277">
        <f t="shared" si="6"/>
        <v>0</v>
      </c>
      <c r="X51" s="278">
        <f t="shared" si="6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42"/>
      <c r="E52" s="43"/>
      <c r="F52" s="43"/>
      <c r="G52" s="43"/>
      <c r="H52" s="43"/>
      <c r="I52" s="90"/>
      <c r="J52" s="279">
        <f t="shared" si="8"/>
        <v>0</v>
      </c>
      <c r="K52" s="279">
        <f t="shared" si="8"/>
        <v>0</v>
      </c>
      <c r="L52" s="133">
        <f t="shared" si="8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279">
        <f t="shared" si="6"/>
        <v>0</v>
      </c>
      <c r="W52" s="279">
        <f t="shared" si="6"/>
        <v>0</v>
      </c>
      <c r="X52" s="133">
        <f t="shared" si="6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40"/>
      <c r="E53" s="41"/>
      <c r="F53" s="41"/>
      <c r="G53" s="41"/>
      <c r="H53" s="41"/>
      <c r="I53" s="96"/>
      <c r="J53" s="277">
        <f t="shared" si="8"/>
        <v>0</v>
      </c>
      <c r="K53" s="277">
        <f t="shared" si="8"/>
        <v>0</v>
      </c>
      <c r="L53" s="278">
        <f t="shared" si="8"/>
        <v>0</v>
      </c>
      <c r="M53" s="40"/>
      <c r="N53" s="41"/>
      <c r="O53" s="15"/>
      <c r="P53" s="40"/>
      <c r="Q53" s="41"/>
      <c r="R53" s="41"/>
      <c r="S53" s="41"/>
      <c r="T53" s="41"/>
      <c r="U53" s="96"/>
      <c r="V53" s="277">
        <f t="shared" si="6"/>
        <v>0</v>
      </c>
      <c r="W53" s="277">
        <f t="shared" si="6"/>
        <v>0</v>
      </c>
      <c r="X53" s="278">
        <f t="shared" si="6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2"/>
        <v>0</v>
      </c>
      <c r="AR53" s="97">
        <f t="shared" si="3"/>
        <v>0</v>
      </c>
      <c r="AS53" s="97">
        <f t="shared" si="4"/>
        <v>0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42"/>
      <c r="E54" s="43"/>
      <c r="F54" s="43"/>
      <c r="G54" s="43"/>
      <c r="H54" s="43"/>
      <c r="I54" s="90"/>
      <c r="J54" s="279">
        <f t="shared" si="8"/>
        <v>0</v>
      </c>
      <c r="K54" s="279">
        <f t="shared" si="8"/>
        <v>0</v>
      </c>
      <c r="L54" s="133">
        <f t="shared" si="8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279">
        <f t="shared" si="6"/>
        <v>0</v>
      </c>
      <c r="W54" s="279">
        <f t="shared" si="6"/>
        <v>0</v>
      </c>
      <c r="X54" s="133">
        <f t="shared" si="6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>
        <v>2</v>
      </c>
      <c r="AI54" s="2">
        <v>0.0143</v>
      </c>
      <c r="AJ54" s="3">
        <v>13.178</v>
      </c>
      <c r="AK54" s="1"/>
      <c r="AL54" s="2"/>
      <c r="AM54" s="3"/>
      <c r="AN54" s="1">
        <v>5</v>
      </c>
      <c r="AO54" s="2">
        <v>0.256</v>
      </c>
      <c r="AP54" s="2">
        <v>214.08</v>
      </c>
      <c r="AQ54" s="92">
        <f t="shared" si="2"/>
        <v>7</v>
      </c>
      <c r="AR54" s="92">
        <f t="shared" si="3"/>
        <v>0.2703</v>
      </c>
      <c r="AS54" s="92">
        <f t="shared" si="4"/>
        <v>227.258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40"/>
      <c r="E55" s="41"/>
      <c r="F55" s="41"/>
      <c r="G55" s="41"/>
      <c r="H55" s="41"/>
      <c r="I55" s="96"/>
      <c r="J55" s="277">
        <f t="shared" si="8"/>
        <v>0</v>
      </c>
      <c r="K55" s="277">
        <f t="shared" si="8"/>
        <v>0</v>
      </c>
      <c r="L55" s="278">
        <f t="shared" si="8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277">
        <f t="shared" si="6"/>
        <v>0</v>
      </c>
      <c r="W55" s="277">
        <f t="shared" si="6"/>
        <v>0</v>
      </c>
      <c r="X55" s="332">
        <f t="shared" si="6"/>
        <v>0</v>
      </c>
      <c r="Y55" s="40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64"/>
      <c r="AV55" s="102"/>
      <c r="AW55" s="71"/>
    </row>
    <row r="56" spans="1:49" ht="18.75">
      <c r="A56" s="365" t="s">
        <v>125</v>
      </c>
      <c r="B56" s="366" t="s">
        <v>48</v>
      </c>
      <c r="C56" s="99" t="s">
        <v>10</v>
      </c>
      <c r="D56" s="42"/>
      <c r="E56" s="43"/>
      <c r="F56" s="43"/>
      <c r="G56" s="43"/>
      <c r="H56" s="43"/>
      <c r="I56" s="90"/>
      <c r="J56" s="279">
        <f t="shared" si="8"/>
        <v>0</v>
      </c>
      <c r="K56" s="279">
        <f t="shared" si="8"/>
        <v>0</v>
      </c>
      <c r="L56" s="133">
        <f t="shared" si="8"/>
        <v>0</v>
      </c>
      <c r="M56" s="42"/>
      <c r="N56" s="43"/>
      <c r="O56" s="3"/>
      <c r="P56" s="42"/>
      <c r="Q56" s="43"/>
      <c r="R56" s="43"/>
      <c r="S56" s="43"/>
      <c r="T56" s="43"/>
      <c r="U56" s="90"/>
      <c r="V56" s="279">
        <f t="shared" si="6"/>
        <v>0</v>
      </c>
      <c r="W56" s="279">
        <f t="shared" si="6"/>
        <v>0</v>
      </c>
      <c r="X56" s="325">
        <f t="shared" si="6"/>
        <v>0</v>
      </c>
      <c r="Y56" s="42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2"/>
        <v>0</v>
      </c>
      <c r="AR56" s="92">
        <f t="shared" si="3"/>
        <v>0</v>
      </c>
      <c r="AS56" s="92">
        <f t="shared" si="4"/>
        <v>0</v>
      </c>
      <c r="AT56" s="107" t="s">
        <v>10</v>
      </c>
      <c r="AU56" s="369" t="s">
        <v>126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40"/>
      <c r="E57" s="41"/>
      <c r="F57" s="41"/>
      <c r="G57" s="41"/>
      <c r="H57" s="41"/>
      <c r="I57" s="96"/>
      <c r="J57" s="277">
        <f t="shared" si="8"/>
        <v>0</v>
      </c>
      <c r="K57" s="277">
        <f t="shared" si="8"/>
        <v>0</v>
      </c>
      <c r="L57" s="278">
        <f t="shared" si="8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277">
        <f t="shared" si="6"/>
        <v>0</v>
      </c>
      <c r="W57" s="277">
        <f t="shared" si="6"/>
        <v>0</v>
      </c>
      <c r="X57" s="324">
        <f t="shared" si="6"/>
        <v>0</v>
      </c>
      <c r="Y57" s="40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2"/>
        <v>0</v>
      </c>
      <c r="AR57" s="97">
        <f t="shared" si="3"/>
        <v>0</v>
      </c>
      <c r="AS57" s="97">
        <f t="shared" si="4"/>
        <v>0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280">
        <f t="shared" si="8"/>
        <v>0</v>
      </c>
      <c r="K58" s="280">
        <f t="shared" si="8"/>
        <v>0</v>
      </c>
      <c r="L58" s="281">
        <f t="shared" si="8"/>
        <v>0</v>
      </c>
      <c r="M58" s="44">
        <v>769</v>
      </c>
      <c r="N58" s="45">
        <v>30.7815</v>
      </c>
      <c r="O58" s="19">
        <v>15418.189</v>
      </c>
      <c r="P58" s="44">
        <v>6</v>
      </c>
      <c r="Q58" s="45">
        <v>2.8844</v>
      </c>
      <c r="R58" s="45">
        <v>1041.768</v>
      </c>
      <c r="S58" s="45"/>
      <c r="T58" s="45"/>
      <c r="U58" s="109"/>
      <c r="V58" s="280">
        <f t="shared" si="6"/>
        <v>6</v>
      </c>
      <c r="W58" s="280">
        <f t="shared" si="6"/>
        <v>2.8844</v>
      </c>
      <c r="X58" s="331">
        <f t="shared" si="6"/>
        <v>1041.768</v>
      </c>
      <c r="Y58" s="44">
        <v>159</v>
      </c>
      <c r="Z58" s="45">
        <v>8.4976</v>
      </c>
      <c r="AA58" s="45">
        <v>4356.142</v>
      </c>
      <c r="AB58" s="20">
        <v>734</v>
      </c>
      <c r="AC58" s="23">
        <v>32.9235</v>
      </c>
      <c r="AD58" s="23">
        <v>14619.405</v>
      </c>
      <c r="AE58" s="23"/>
      <c r="AF58" s="23"/>
      <c r="AG58" s="19"/>
      <c r="AH58" s="20">
        <v>4</v>
      </c>
      <c r="AI58" s="23">
        <v>0.039</v>
      </c>
      <c r="AJ58" s="19">
        <v>13.43</v>
      </c>
      <c r="AK58" s="20"/>
      <c r="AL58" s="23"/>
      <c r="AM58" s="19"/>
      <c r="AN58" s="20">
        <v>67</v>
      </c>
      <c r="AO58" s="23">
        <v>2.4238</v>
      </c>
      <c r="AP58" s="23">
        <v>7198.86</v>
      </c>
      <c r="AQ58" s="146">
        <f t="shared" si="2"/>
        <v>1739</v>
      </c>
      <c r="AR58" s="146">
        <f t="shared" si="3"/>
        <v>77.54979999999999</v>
      </c>
      <c r="AS58" s="146">
        <f t="shared" si="4"/>
        <v>42647.794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42"/>
      <c r="E59" s="43"/>
      <c r="F59" s="43"/>
      <c r="G59" s="43"/>
      <c r="H59" s="43"/>
      <c r="I59" s="90"/>
      <c r="J59" s="282">
        <f t="shared" si="8"/>
        <v>0</v>
      </c>
      <c r="K59" s="282">
        <f t="shared" si="8"/>
        <v>0</v>
      </c>
      <c r="L59" s="283">
        <f t="shared" si="8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282">
        <f t="shared" si="6"/>
        <v>0</v>
      </c>
      <c r="W59" s="282">
        <f t="shared" si="6"/>
        <v>0</v>
      </c>
      <c r="X59" s="323">
        <f t="shared" si="6"/>
        <v>0</v>
      </c>
      <c r="Y59" s="42"/>
      <c r="Z59" s="43"/>
      <c r="AA59" s="43"/>
      <c r="AB59" s="1"/>
      <c r="AC59" s="51"/>
      <c r="AD59" s="2"/>
      <c r="AE59" s="2"/>
      <c r="AF59" s="51"/>
      <c r="AG59" s="3"/>
      <c r="AH59" s="1"/>
      <c r="AI59" s="51"/>
      <c r="AJ59" s="3"/>
      <c r="AK59" s="1"/>
      <c r="AL59" s="51"/>
      <c r="AM59" s="3"/>
      <c r="AN59" s="10"/>
      <c r="AO59" s="51"/>
      <c r="AP59" s="3"/>
      <c r="AQ59" s="114">
        <f t="shared" si="2"/>
        <v>0</v>
      </c>
      <c r="AR59" s="114">
        <f t="shared" si="3"/>
        <v>0</v>
      </c>
      <c r="AS59" s="114">
        <f t="shared" si="4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277">
        <f t="shared" si="8"/>
        <v>0</v>
      </c>
      <c r="K60" s="277">
        <f t="shared" si="8"/>
        <v>0</v>
      </c>
      <c r="L60" s="278">
        <f t="shared" si="8"/>
        <v>0</v>
      </c>
      <c r="M60" s="40">
        <v>2</v>
      </c>
      <c r="N60" s="41">
        <v>0.2445</v>
      </c>
      <c r="O60" s="15">
        <v>221.808</v>
      </c>
      <c r="P60" s="40"/>
      <c r="Q60" s="41"/>
      <c r="R60" s="41"/>
      <c r="S60" s="41"/>
      <c r="T60" s="41"/>
      <c r="U60" s="96"/>
      <c r="V60" s="277">
        <f t="shared" si="6"/>
        <v>0</v>
      </c>
      <c r="W60" s="277">
        <f t="shared" si="6"/>
        <v>0</v>
      </c>
      <c r="X60" s="324">
        <f t="shared" si="6"/>
        <v>0</v>
      </c>
      <c r="Y60" s="40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2"/>
        <v>2</v>
      </c>
      <c r="AR60" s="97">
        <f t="shared" si="3"/>
        <v>0.2445</v>
      </c>
      <c r="AS60" s="97">
        <f t="shared" si="4"/>
        <v>221.808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58</v>
      </c>
      <c r="E61" s="45">
        <v>11.1047</v>
      </c>
      <c r="F61" s="45">
        <v>7514.293</v>
      </c>
      <c r="G61" s="44">
        <v>44</v>
      </c>
      <c r="H61" s="45">
        <v>53.225100000000005</v>
      </c>
      <c r="I61" s="45">
        <v>36885.237</v>
      </c>
      <c r="J61" s="23">
        <f>+J6+J8+J10+J12+J14+J16+J18+J20+J22+J24+J26+J28+J30+J32+J34+J36+J38+J40+J42+J44+J46+J48+J50+J52+J54+J56+J58</f>
        <v>102</v>
      </c>
      <c r="K61" s="23">
        <f>+K6+K8+K10+K12+K14+K16+K18+K20+K22+K24+K26+K28+K30+K32+K34+K36+K38+K40+K42+K44+K46+K48+K50+K52+K54+K56+K58</f>
        <v>64.3298</v>
      </c>
      <c r="L61" s="19">
        <f>+L6+L8+L10+L12+L14+L16+L18+L20+L22+L24+L26+L28+L30+L32+L34+L36+L38+L40+L42+L44+L46+L48+L50+L52+L54+L56+L58</f>
        <v>44399.53</v>
      </c>
      <c r="M61" s="44">
        <v>1094</v>
      </c>
      <c r="N61" s="45">
        <v>845.3512999999999</v>
      </c>
      <c r="O61" s="45">
        <v>360687.362</v>
      </c>
      <c r="P61" s="44">
        <v>580</v>
      </c>
      <c r="Q61" s="45">
        <v>3552.2064</v>
      </c>
      <c r="R61" s="45">
        <v>446825.94099999993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580</v>
      </c>
      <c r="W61" s="23">
        <f>+W6+W8+W10+W12+W14+W16+W18+W20+W22+W24+W26+W28+W30+W32+W34+W36+W38+W40+W42+W44+W46+W48+W50+W52+W54+W56+W58</f>
        <v>3552.2064</v>
      </c>
      <c r="X61" s="314">
        <f>+X6+X8+X10+X12+X14+X16+X18+X20+X22+X24+X26+X28+X30+X32+X34+X36+X38+X40+X42+X44+X46+X48+X50+X52+X54+X56+X58</f>
        <v>446825.94099999993</v>
      </c>
      <c r="Y61" s="44">
        <v>412</v>
      </c>
      <c r="Z61" s="45">
        <v>2490.9877</v>
      </c>
      <c r="AA61" s="45">
        <v>144677.648</v>
      </c>
      <c r="AB61" s="44">
        <v>1836</v>
      </c>
      <c r="AC61" s="45">
        <v>196.90887999999998</v>
      </c>
      <c r="AD61" s="45">
        <v>108157.14199999999</v>
      </c>
      <c r="AE61" s="44">
        <v>11</v>
      </c>
      <c r="AF61" s="45">
        <v>3.6618</v>
      </c>
      <c r="AG61" s="45">
        <v>1590.144</v>
      </c>
      <c r="AH61" s="44">
        <v>116</v>
      </c>
      <c r="AI61" s="45">
        <v>38.216499999999996</v>
      </c>
      <c r="AJ61" s="45">
        <v>17746.364</v>
      </c>
      <c r="AK61" s="44"/>
      <c r="AL61" s="45"/>
      <c r="AM61" s="45"/>
      <c r="AN61" s="44">
        <v>328</v>
      </c>
      <c r="AO61" s="45">
        <v>25.8939</v>
      </c>
      <c r="AP61" s="45">
        <v>23993.476000000002</v>
      </c>
      <c r="AQ61" s="146">
        <f t="shared" si="2"/>
        <v>4479</v>
      </c>
      <c r="AR61" s="146">
        <f t="shared" si="3"/>
        <v>7217.55628</v>
      </c>
      <c r="AS61" s="146">
        <f t="shared" si="4"/>
        <v>1148077.607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127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/>
      <c r="AL62" s="43"/>
      <c r="AM62" s="43"/>
      <c r="AN62" s="42">
        <v>0</v>
      </c>
      <c r="AO62" s="43">
        <v>0</v>
      </c>
      <c r="AP62" s="43">
        <v>0</v>
      </c>
      <c r="AQ62" s="92">
        <f t="shared" si="2"/>
        <v>0</v>
      </c>
      <c r="AR62" s="92">
        <f t="shared" si="3"/>
        <v>0</v>
      </c>
      <c r="AS62" s="92">
        <f t="shared" si="4"/>
        <v>0</v>
      </c>
      <c r="AT62" s="108" t="s">
        <v>50</v>
      </c>
      <c r="AU62" s="375" t="s">
        <v>128</v>
      </c>
      <c r="AV62" s="376"/>
      <c r="AW62" s="71"/>
    </row>
    <row r="63" spans="1:49" ht="18.75">
      <c r="A63" s="79"/>
      <c r="B63" s="80"/>
      <c r="C63" s="95" t="s">
        <v>11</v>
      </c>
      <c r="D63" s="40">
        <v>31</v>
      </c>
      <c r="E63" s="41">
        <v>520.03</v>
      </c>
      <c r="F63" s="41">
        <v>313941.567</v>
      </c>
      <c r="G63" s="40">
        <v>27</v>
      </c>
      <c r="H63" s="41">
        <v>514.592</v>
      </c>
      <c r="I63" s="41">
        <v>305357.727</v>
      </c>
      <c r="J63" s="5">
        <f>+J7+J9+J11+J13+J15+J17+J19+J21+J23+J25+J27+J29+J31+J33+J35+J37+J39+J41+J43+J45+J47+J49+J51+J53+J55+J57+J60</f>
        <v>58</v>
      </c>
      <c r="K63" s="5">
        <f>+K7+K9+K11+K13+K15+K17+K19+K21+K23+K25+K27+K29+K31+K33+K35+K37+K39+K41+K43+K45+K47+K49+K51+K53+K55+K57+K60</f>
        <v>1034.6219999999998</v>
      </c>
      <c r="L63" s="6">
        <f>+L7+L9+L11+L13+L15+L17+L19+L21+L23+L25+L27+L29+L31+L33+L35+L37+L39+L41+L43+L45+L47+L49+L51+L53+L55+L57+L60</f>
        <v>619299.294</v>
      </c>
      <c r="M63" s="40">
        <v>40</v>
      </c>
      <c r="N63" s="41">
        <v>1219.5637999999997</v>
      </c>
      <c r="O63" s="41">
        <v>126711.77</v>
      </c>
      <c r="P63" s="40">
        <v>5</v>
      </c>
      <c r="Q63" s="41">
        <v>131.193</v>
      </c>
      <c r="R63" s="41">
        <v>20872.568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5</v>
      </c>
      <c r="W63" s="5">
        <f>+W7+W9+W11+W13+W15+W17+W19+W21+W23+W25+W27+W29+W31+W33+W35+W37+W39+W41+W43+W45+W47+W49+W51+W53+W55+W57+W60</f>
        <v>131.193</v>
      </c>
      <c r="X63" s="47">
        <f>+X7+X9+X11+X13+X15+X17+X19+X21+X23+X25+X27+X29+X31+X33+X35+X37+X39+X41+X43+X45+X47+X49+X51+X53+X55+X57+X60</f>
        <v>20872.568</v>
      </c>
      <c r="Y63" s="40">
        <v>7</v>
      </c>
      <c r="Z63" s="41">
        <v>642.635</v>
      </c>
      <c r="AA63" s="41">
        <v>48575.681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/>
      <c r="AL63" s="41"/>
      <c r="AM63" s="41"/>
      <c r="AN63" s="40">
        <v>0</v>
      </c>
      <c r="AO63" s="41">
        <v>0</v>
      </c>
      <c r="AP63" s="41">
        <v>0</v>
      </c>
      <c r="AQ63" s="97">
        <f t="shared" si="2"/>
        <v>110</v>
      </c>
      <c r="AR63" s="97">
        <f t="shared" si="3"/>
        <v>3028.0137999999997</v>
      </c>
      <c r="AS63" s="97">
        <f t="shared" si="4"/>
        <v>815459.313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42"/>
      <c r="E64" s="43"/>
      <c r="F64" s="43">
        <v>0</v>
      </c>
      <c r="G64" s="43">
        <v>298</v>
      </c>
      <c r="H64" s="43">
        <v>977.06808</v>
      </c>
      <c r="I64" s="90">
        <v>210010.322</v>
      </c>
      <c r="J64" s="279">
        <f aca="true" t="shared" si="9" ref="J64:L70">+D64+G64</f>
        <v>298</v>
      </c>
      <c r="K64" s="279">
        <f t="shared" si="9"/>
        <v>977.06808</v>
      </c>
      <c r="L64" s="133">
        <f t="shared" si="9"/>
        <v>210010.322</v>
      </c>
      <c r="M64" s="42">
        <v>553</v>
      </c>
      <c r="N64" s="43">
        <v>34.9246</v>
      </c>
      <c r="O64" s="3">
        <v>39986.263</v>
      </c>
      <c r="P64" s="42">
        <v>1136</v>
      </c>
      <c r="Q64" s="43">
        <v>103.7252</v>
      </c>
      <c r="R64" s="43">
        <v>73204.424</v>
      </c>
      <c r="S64" s="43"/>
      <c r="T64" s="43"/>
      <c r="U64" s="90"/>
      <c r="V64" s="279">
        <f t="shared" si="6"/>
        <v>1136</v>
      </c>
      <c r="W64" s="279">
        <f t="shared" si="6"/>
        <v>103.7252</v>
      </c>
      <c r="X64" s="325">
        <f t="shared" si="6"/>
        <v>73204.424</v>
      </c>
      <c r="Y64" s="42"/>
      <c r="Z64" s="43"/>
      <c r="AA64" s="43"/>
      <c r="AB64" s="1">
        <v>9</v>
      </c>
      <c r="AC64" s="2">
        <v>1.2175</v>
      </c>
      <c r="AD64" s="2">
        <v>1338.387</v>
      </c>
      <c r="AE64" s="2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2"/>
        <v>1996</v>
      </c>
      <c r="AR64" s="92">
        <f t="shared" si="3"/>
        <v>1116.9353800000001</v>
      </c>
      <c r="AS64" s="92">
        <f t="shared" si="4"/>
        <v>324539.39599999995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40">
        <v>584</v>
      </c>
      <c r="E65" s="41">
        <v>81.7164</v>
      </c>
      <c r="F65" s="41">
        <v>96005.353</v>
      </c>
      <c r="G65" s="41">
        <v>49</v>
      </c>
      <c r="H65" s="41">
        <v>7.3493</v>
      </c>
      <c r="I65" s="96">
        <v>22476.868</v>
      </c>
      <c r="J65" s="277">
        <f t="shared" si="9"/>
        <v>633</v>
      </c>
      <c r="K65" s="277">
        <f t="shared" si="9"/>
        <v>89.06569999999999</v>
      </c>
      <c r="L65" s="278">
        <f t="shared" si="9"/>
        <v>118482.221</v>
      </c>
      <c r="M65" s="40">
        <v>10</v>
      </c>
      <c r="N65" s="41">
        <v>1.081</v>
      </c>
      <c r="O65" s="15">
        <v>254.99</v>
      </c>
      <c r="P65" s="40">
        <v>33</v>
      </c>
      <c r="Q65" s="41">
        <v>150.23</v>
      </c>
      <c r="R65" s="41">
        <v>25962.049</v>
      </c>
      <c r="S65" s="41"/>
      <c r="T65" s="41"/>
      <c r="U65" s="96"/>
      <c r="V65" s="277">
        <f t="shared" si="6"/>
        <v>33</v>
      </c>
      <c r="W65" s="277">
        <f t="shared" si="6"/>
        <v>150.23</v>
      </c>
      <c r="X65" s="324">
        <f t="shared" si="6"/>
        <v>25962.049</v>
      </c>
      <c r="Y65" s="40"/>
      <c r="Z65" s="41"/>
      <c r="AA65" s="41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2"/>
        <v>676</v>
      </c>
      <c r="AR65" s="97">
        <f t="shared" si="3"/>
        <v>240.37669999999997</v>
      </c>
      <c r="AS65" s="97">
        <f t="shared" si="4"/>
        <v>144699.26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42"/>
      <c r="E66" s="43"/>
      <c r="F66" s="43">
        <v>0</v>
      </c>
      <c r="G66" s="43"/>
      <c r="H66" s="43"/>
      <c r="I66" s="90"/>
      <c r="J66" s="279">
        <f t="shared" si="9"/>
        <v>0</v>
      </c>
      <c r="K66" s="279">
        <f t="shared" si="9"/>
        <v>0</v>
      </c>
      <c r="L66" s="133">
        <f t="shared" si="9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279">
        <f t="shared" si="6"/>
        <v>0</v>
      </c>
      <c r="W66" s="279">
        <f t="shared" si="6"/>
        <v>0</v>
      </c>
      <c r="X66" s="325">
        <f t="shared" si="6"/>
        <v>0</v>
      </c>
      <c r="Y66" s="42">
        <v>82</v>
      </c>
      <c r="Z66" s="43">
        <v>1917.7665</v>
      </c>
      <c r="AA66" s="43">
        <v>86202.819</v>
      </c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2"/>
        <v>82</v>
      </c>
      <c r="AR66" s="92">
        <f t="shared" si="3"/>
        <v>1917.7665</v>
      </c>
      <c r="AS66" s="92">
        <f t="shared" si="4"/>
        <v>86202.819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40"/>
      <c r="E67" s="41"/>
      <c r="F67" s="41">
        <v>0</v>
      </c>
      <c r="G67" s="41"/>
      <c r="H67" s="41"/>
      <c r="I67" s="96"/>
      <c r="J67" s="277">
        <f t="shared" si="9"/>
        <v>0</v>
      </c>
      <c r="K67" s="277">
        <f t="shared" si="9"/>
        <v>0</v>
      </c>
      <c r="L67" s="278">
        <f t="shared" si="9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277">
        <f t="shared" si="6"/>
        <v>0</v>
      </c>
      <c r="W67" s="277">
        <f t="shared" si="6"/>
        <v>0</v>
      </c>
      <c r="X67" s="324">
        <f t="shared" si="6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129</v>
      </c>
      <c r="B68" s="396"/>
      <c r="C68" s="99" t="s">
        <v>10</v>
      </c>
      <c r="D68" s="42">
        <v>58</v>
      </c>
      <c r="E68" s="43">
        <v>11.1047</v>
      </c>
      <c r="F68" s="43">
        <v>7514.293</v>
      </c>
      <c r="G68" s="42">
        <v>342</v>
      </c>
      <c r="H68" s="43">
        <v>1030.2931800000001</v>
      </c>
      <c r="I68" s="43">
        <v>246895.55899999998</v>
      </c>
      <c r="J68" s="279">
        <f t="shared" si="9"/>
        <v>400</v>
      </c>
      <c r="K68" s="279">
        <f t="shared" si="9"/>
        <v>1041.3978800000002</v>
      </c>
      <c r="L68" s="133">
        <f t="shared" si="9"/>
        <v>254409.85199999998</v>
      </c>
      <c r="M68" s="42">
        <v>1647</v>
      </c>
      <c r="N68" s="43">
        <v>880.2758999999999</v>
      </c>
      <c r="O68" s="43">
        <v>400673.625</v>
      </c>
      <c r="P68" s="42">
        <v>1716</v>
      </c>
      <c r="Q68" s="43">
        <v>3655.9316</v>
      </c>
      <c r="R68" s="43">
        <v>520030.36499999993</v>
      </c>
      <c r="S68" s="42">
        <v>0</v>
      </c>
      <c r="T68" s="43">
        <v>0</v>
      </c>
      <c r="U68" s="43">
        <v>0</v>
      </c>
      <c r="V68" s="279">
        <f t="shared" si="6"/>
        <v>1716</v>
      </c>
      <c r="W68" s="279">
        <f t="shared" si="6"/>
        <v>3655.9316</v>
      </c>
      <c r="X68" s="325">
        <f t="shared" si="6"/>
        <v>520030.36499999993</v>
      </c>
      <c r="Y68" s="42">
        <v>494</v>
      </c>
      <c r="Z68" s="43">
        <v>4408.7542</v>
      </c>
      <c r="AA68" s="43">
        <v>230880.467</v>
      </c>
      <c r="AB68" s="42">
        <v>1845</v>
      </c>
      <c r="AC68" s="43">
        <v>198.12637999999998</v>
      </c>
      <c r="AD68" s="43">
        <v>109495.529</v>
      </c>
      <c r="AE68" s="42">
        <v>11</v>
      </c>
      <c r="AF68" s="43">
        <v>3.6618</v>
      </c>
      <c r="AG68" s="43">
        <v>1590.144</v>
      </c>
      <c r="AH68" s="42">
        <v>116</v>
      </c>
      <c r="AI68" s="43">
        <v>38.216499999999996</v>
      </c>
      <c r="AJ68" s="43">
        <v>17746.364</v>
      </c>
      <c r="AK68" s="42"/>
      <c r="AL68" s="43"/>
      <c r="AM68" s="43"/>
      <c r="AN68" s="42">
        <v>328</v>
      </c>
      <c r="AO68" s="43">
        <v>25.8939</v>
      </c>
      <c r="AP68" s="43">
        <v>23993.476000000002</v>
      </c>
      <c r="AQ68" s="92">
        <f t="shared" si="2"/>
        <v>6557</v>
      </c>
      <c r="AR68" s="92">
        <f t="shared" si="3"/>
        <v>10252.25816</v>
      </c>
      <c r="AS68" s="92">
        <f t="shared" si="4"/>
        <v>1558819.8220000002</v>
      </c>
      <c r="AT68" s="107" t="s">
        <v>10</v>
      </c>
      <c r="AU68" s="391" t="s">
        <v>130</v>
      </c>
      <c r="AV68" s="392"/>
      <c r="AW68" s="71"/>
    </row>
    <row r="69" spans="1:49" ht="18.75">
      <c r="A69" s="397"/>
      <c r="B69" s="398"/>
      <c r="C69" s="95" t="s">
        <v>11</v>
      </c>
      <c r="D69" s="40">
        <v>615</v>
      </c>
      <c r="E69" s="41">
        <v>601.7464</v>
      </c>
      <c r="F69" s="41">
        <v>409946.92</v>
      </c>
      <c r="G69" s="40">
        <v>76</v>
      </c>
      <c r="H69" s="41">
        <v>521.9413</v>
      </c>
      <c r="I69" s="41">
        <v>327834.59500000003</v>
      </c>
      <c r="J69" s="277">
        <f t="shared" si="9"/>
        <v>691</v>
      </c>
      <c r="K69" s="277">
        <f t="shared" si="9"/>
        <v>1123.6877</v>
      </c>
      <c r="L69" s="278">
        <f t="shared" si="9"/>
        <v>737781.515</v>
      </c>
      <c r="M69" s="40">
        <v>50</v>
      </c>
      <c r="N69" s="41">
        <v>1220.6447999999996</v>
      </c>
      <c r="O69" s="41">
        <v>126966.76000000001</v>
      </c>
      <c r="P69" s="40">
        <v>38</v>
      </c>
      <c r="Q69" s="41">
        <v>281.423</v>
      </c>
      <c r="R69" s="41">
        <v>46834.617</v>
      </c>
      <c r="S69" s="40">
        <v>0</v>
      </c>
      <c r="T69" s="41">
        <v>0</v>
      </c>
      <c r="U69" s="41">
        <v>0</v>
      </c>
      <c r="V69" s="277">
        <f t="shared" si="6"/>
        <v>38</v>
      </c>
      <c r="W69" s="277">
        <f t="shared" si="6"/>
        <v>281.423</v>
      </c>
      <c r="X69" s="324">
        <f t="shared" si="6"/>
        <v>46834.617</v>
      </c>
      <c r="Y69" s="40">
        <v>7</v>
      </c>
      <c r="Z69" s="41">
        <v>642.635</v>
      </c>
      <c r="AA69" s="41">
        <v>48575.681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/>
      <c r="AL69" s="41"/>
      <c r="AM69" s="41"/>
      <c r="AN69" s="40">
        <v>0</v>
      </c>
      <c r="AO69" s="41">
        <v>0</v>
      </c>
      <c r="AP69" s="41">
        <v>0</v>
      </c>
      <c r="AQ69" s="97">
        <f t="shared" si="2"/>
        <v>786</v>
      </c>
      <c r="AR69" s="97">
        <f t="shared" si="3"/>
        <v>3268.3904999999995</v>
      </c>
      <c r="AS69" s="97">
        <f t="shared" si="4"/>
        <v>960158.573</v>
      </c>
      <c r="AT69" s="95" t="s">
        <v>11</v>
      </c>
      <c r="AU69" s="393"/>
      <c r="AV69" s="394"/>
      <c r="AW69" s="71"/>
    </row>
    <row r="70" spans="1:49" ht="19.5" thickBot="1">
      <c r="A70" s="399" t="s">
        <v>131</v>
      </c>
      <c r="B70" s="400"/>
      <c r="C70" s="401"/>
      <c r="D70" s="44"/>
      <c r="E70" s="45"/>
      <c r="F70" s="45"/>
      <c r="G70" s="45"/>
      <c r="H70" s="45"/>
      <c r="I70" s="109"/>
      <c r="J70" s="288">
        <f t="shared" si="9"/>
        <v>0</v>
      </c>
      <c r="K70" s="288">
        <f t="shared" si="9"/>
        <v>0</v>
      </c>
      <c r="L70" s="289">
        <f t="shared" si="9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288">
        <f t="shared" si="6"/>
        <v>0</v>
      </c>
      <c r="W70" s="288">
        <f t="shared" si="6"/>
        <v>0</v>
      </c>
      <c r="X70" s="289">
        <f t="shared" si="6"/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>
        <f t="shared" si="2"/>
        <v>0</v>
      </c>
      <c r="AR70" s="53">
        <f t="shared" si="3"/>
        <v>0</v>
      </c>
      <c r="AS70" s="53">
        <f t="shared" si="4"/>
        <v>0</v>
      </c>
      <c r="AT70" s="402" t="s">
        <v>131</v>
      </c>
      <c r="AU70" s="400"/>
      <c r="AV70" s="403"/>
      <c r="AW70" s="71"/>
    </row>
    <row r="71" spans="1:49" ht="19.5" thickBot="1">
      <c r="A71" s="386" t="s">
        <v>132</v>
      </c>
      <c r="B71" s="387" t="s">
        <v>132</v>
      </c>
      <c r="C71" s="388"/>
      <c r="D71" s="119">
        <v>673</v>
      </c>
      <c r="E71" s="119">
        <v>612.8511</v>
      </c>
      <c r="F71" s="119">
        <v>417461.213</v>
      </c>
      <c r="G71" s="119">
        <v>418</v>
      </c>
      <c r="H71" s="119">
        <v>1552.23448</v>
      </c>
      <c r="I71" s="119">
        <v>574730.154</v>
      </c>
      <c r="J71" s="121">
        <f>J68+J69</f>
        <v>1091</v>
      </c>
      <c r="K71" s="121">
        <f>K68+K69</f>
        <v>2165.08558</v>
      </c>
      <c r="L71" s="121">
        <f>L68+L69</f>
        <v>992191.367</v>
      </c>
      <c r="M71" s="119">
        <v>1697</v>
      </c>
      <c r="N71" s="119">
        <v>2100.9206999999997</v>
      </c>
      <c r="O71" s="119">
        <v>527640.385</v>
      </c>
      <c r="P71" s="119">
        <v>1754</v>
      </c>
      <c r="Q71" s="119">
        <v>3937.3545999999997</v>
      </c>
      <c r="R71" s="119">
        <v>566864.982</v>
      </c>
      <c r="S71" s="119">
        <v>0</v>
      </c>
      <c r="T71" s="119">
        <v>0</v>
      </c>
      <c r="U71" s="119">
        <v>0</v>
      </c>
      <c r="V71" s="121">
        <f>V68+V69+V70</f>
        <v>1754</v>
      </c>
      <c r="W71" s="121">
        <f>W68+W69+W70</f>
        <v>3937.3545999999997</v>
      </c>
      <c r="X71" s="121">
        <f>X68+X69+X70</f>
        <v>566864.982</v>
      </c>
      <c r="Y71" s="119">
        <v>501</v>
      </c>
      <c r="Z71" s="119">
        <v>5051.3892000000005</v>
      </c>
      <c r="AA71" s="119">
        <v>279456.148</v>
      </c>
      <c r="AB71" s="119">
        <v>1845</v>
      </c>
      <c r="AC71" s="119">
        <v>198.12637999999998</v>
      </c>
      <c r="AD71" s="119">
        <v>109495.529</v>
      </c>
      <c r="AE71" s="119">
        <v>11</v>
      </c>
      <c r="AF71" s="119">
        <v>3.6618</v>
      </c>
      <c r="AG71" s="119">
        <v>1590.144</v>
      </c>
      <c r="AH71" s="119">
        <v>116</v>
      </c>
      <c r="AI71" s="119">
        <v>38.216499999999996</v>
      </c>
      <c r="AJ71" s="119">
        <v>17746.364</v>
      </c>
      <c r="AK71" s="119"/>
      <c r="AL71" s="119"/>
      <c r="AM71" s="119"/>
      <c r="AN71" s="119">
        <v>328</v>
      </c>
      <c r="AO71" s="119">
        <v>25.8939</v>
      </c>
      <c r="AP71" s="118">
        <v>23993.476000000002</v>
      </c>
      <c r="AQ71" s="158">
        <f>AN71+AK71+AH71+AE71+AB71+Y71+S71+P71+M71+G71+D71</f>
        <v>7343</v>
      </c>
      <c r="AR71" s="158">
        <f>AO71+AL71+AI71+AF71+AC71+Z71+T71+Q71+N71+H71+E71</f>
        <v>13520.648659999999</v>
      </c>
      <c r="AS71" s="53">
        <f>AP71+AM71+AJ71+AG71+AD71+AA71+U71+R71+O71+I71+F71</f>
        <v>2518978.395</v>
      </c>
      <c r="AT71" s="389" t="s">
        <v>132</v>
      </c>
      <c r="AU71" s="387" t="s">
        <v>57</v>
      </c>
      <c r="AV71" s="390" t="s">
        <v>0</v>
      </c>
      <c r="AW71" s="71"/>
    </row>
    <row r="72" spans="24:47" ht="18.75">
      <c r="X72" s="142" t="s">
        <v>133</v>
      </c>
      <c r="AU72" s="142" t="s">
        <v>133</v>
      </c>
    </row>
    <row r="73" spans="1:51" ht="18.75">
      <c r="A73" s="60"/>
      <c r="B73" s="60"/>
      <c r="C73" s="60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60"/>
      <c r="AU73" s="60"/>
      <c r="AV73" s="60"/>
      <c r="AW73" s="141"/>
      <c r="AX73" s="141"/>
      <c r="AY73" s="141"/>
    </row>
    <row r="74" spans="1:51" ht="18.75">
      <c r="A74" s="60"/>
      <c r="B74" s="60"/>
      <c r="C74" s="60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60"/>
      <c r="AU74" s="60"/>
      <c r="AV74" s="60"/>
      <c r="AW74" s="141"/>
      <c r="AX74" s="141"/>
      <c r="AY74" s="141"/>
    </row>
    <row r="75" spans="1:51" ht="18.75">
      <c r="A75" s="60"/>
      <c r="B75" s="60"/>
      <c r="C75" s="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60"/>
      <c r="AU75" s="60"/>
      <c r="AV75" s="60"/>
      <c r="AW75" s="141"/>
      <c r="AX75" s="141"/>
      <c r="AY75" s="141"/>
    </row>
    <row r="76" spans="1:51" ht="18.75">
      <c r="A76" s="60"/>
      <c r="B76" s="60"/>
      <c r="C76" s="60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60"/>
      <c r="AU76" s="60"/>
      <c r="AV76" s="60"/>
      <c r="AW76" s="141"/>
      <c r="AX76" s="141"/>
      <c r="AY76" s="141"/>
    </row>
    <row r="77" spans="1:51" ht="18.75">
      <c r="A77" s="60"/>
      <c r="B77" s="60"/>
      <c r="C77" s="60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60"/>
      <c r="AU77" s="60"/>
      <c r="AV77" s="60"/>
      <c r="AW77" s="141"/>
      <c r="AX77" s="141"/>
      <c r="AY77" s="141"/>
    </row>
    <row r="78" spans="1:51" ht="18.75">
      <c r="A78" s="60"/>
      <c r="B78" s="60"/>
      <c r="C78" s="60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60"/>
      <c r="AU78" s="60"/>
      <c r="AV78" s="60"/>
      <c r="AW78" s="141"/>
      <c r="AX78" s="141"/>
      <c r="AY78" s="141"/>
    </row>
    <row r="79" spans="1:51" ht="18.75">
      <c r="A79" s="60"/>
      <c r="B79" s="60"/>
      <c r="C79" s="60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60"/>
      <c r="AU79" s="60"/>
      <c r="AV79" s="60"/>
      <c r="AW79" s="141"/>
      <c r="AX79" s="141"/>
      <c r="AY79" s="141"/>
    </row>
    <row r="80" spans="1:51" ht="18.75">
      <c r="A80" s="60"/>
      <c r="B80" s="60"/>
      <c r="C80" s="60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60"/>
      <c r="AU80" s="60"/>
      <c r="AV80" s="60"/>
      <c r="AW80" s="141"/>
      <c r="AX80" s="141"/>
      <c r="AY80" s="141"/>
    </row>
    <row r="81" spans="1:51" ht="18.75">
      <c r="A81" s="60"/>
      <c r="B81" s="60"/>
      <c r="C81" s="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60"/>
      <c r="AU81" s="60"/>
      <c r="AV81" s="60"/>
      <c r="AW81" s="141"/>
      <c r="AX81" s="141"/>
      <c r="AY81" s="141"/>
    </row>
    <row r="82" spans="1:51" ht="18.75">
      <c r="A82" s="60"/>
      <c r="B82" s="60"/>
      <c r="C82" s="60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60"/>
      <c r="AU82" s="60"/>
      <c r="AV82" s="60"/>
      <c r="AW82" s="141"/>
      <c r="AX82" s="141"/>
      <c r="AY82" s="141"/>
    </row>
  </sheetData>
  <sheetProtection/>
  <mergeCells count="69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AU59:AV59"/>
    <mergeCell ref="B66:B67"/>
    <mergeCell ref="AU66:AU67"/>
    <mergeCell ref="A71:C71"/>
    <mergeCell ref="AT71:AV71"/>
    <mergeCell ref="A68:B69"/>
    <mergeCell ref="AU68:AV69"/>
    <mergeCell ref="A70:C70"/>
    <mergeCell ref="AT70:AV70"/>
    <mergeCell ref="A1:X1"/>
    <mergeCell ref="S3:U3"/>
    <mergeCell ref="B6:B7"/>
    <mergeCell ref="AU6:AU7"/>
    <mergeCell ref="AB3:AD3"/>
    <mergeCell ref="B64:B65"/>
    <mergeCell ref="AU64:AU65"/>
    <mergeCell ref="A56:B57"/>
    <mergeCell ref="AU56:AV57"/>
    <mergeCell ref="A59:B5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2" manualBreakCount="2">
    <brk id="24" max="71" man="1"/>
    <brk id="4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W78"/>
  <sheetViews>
    <sheetView zoomScale="60" zoomScaleNormal="60" zoomScaleSheetLayoutView="5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5" width="14.375" style="55" bestFit="1" customWidth="1"/>
    <col min="6" max="6" width="19.375" style="55" bestFit="1" customWidth="1"/>
    <col min="7" max="8" width="14.375" style="55" bestFit="1" customWidth="1"/>
    <col min="9" max="9" width="19.375" style="55" bestFit="1" customWidth="1"/>
    <col min="10" max="11" width="14.375" style="55" bestFit="1" customWidth="1"/>
    <col min="12" max="12" width="21.00390625" style="55" bestFit="1" customWidth="1"/>
    <col min="13" max="14" width="14.375" style="55" bestFit="1" customWidth="1"/>
    <col min="15" max="15" width="21.125" style="55" bestFit="1" customWidth="1"/>
    <col min="16" max="16" width="14.375" style="55" bestFit="1" customWidth="1"/>
    <col min="17" max="17" width="15.625" style="55" bestFit="1" customWidth="1"/>
    <col min="18" max="18" width="21.125" style="55" bestFit="1" customWidth="1"/>
    <col min="19" max="20" width="14.375" style="55" bestFit="1" customWidth="1"/>
    <col min="21" max="21" width="19.25390625" style="55" bestFit="1" customWidth="1"/>
    <col min="22" max="23" width="14.25390625" style="55" bestFit="1" customWidth="1"/>
    <col min="24" max="24" width="19.25390625" style="55" bestFit="1" customWidth="1"/>
    <col min="25" max="26" width="14.25390625" style="55" bestFit="1" customWidth="1"/>
    <col min="27" max="27" width="19.25390625" style="55" bestFit="1" customWidth="1"/>
    <col min="28" max="29" width="14.25390625" style="55" bestFit="1" customWidth="1"/>
    <col min="30" max="30" width="19.25390625" style="55" bestFit="1" customWidth="1"/>
    <col min="31" max="32" width="14.25390625" style="55" bestFit="1" customWidth="1"/>
    <col min="33" max="33" width="19.25390625" style="55" bestFit="1" customWidth="1"/>
    <col min="34" max="35" width="14.25390625" style="55" bestFit="1" customWidth="1"/>
    <col min="36" max="36" width="19.25390625" style="55" bestFit="1" customWidth="1"/>
    <col min="37" max="38" width="14.25390625" style="55" bestFit="1" customWidth="1"/>
    <col min="39" max="39" width="19.25390625" style="55" bestFit="1" customWidth="1"/>
    <col min="40" max="41" width="14.25390625" style="55" bestFit="1" customWidth="1"/>
    <col min="42" max="42" width="19.25390625" style="55" bestFit="1" customWidth="1"/>
    <col min="43" max="44" width="14.25390625" style="55" bestFit="1" customWidth="1"/>
    <col min="45" max="45" width="20.875" style="55" bestFit="1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 t="s">
        <v>78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 t="s">
        <v>106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106</v>
      </c>
      <c r="Z2" s="59"/>
      <c r="AA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58</v>
      </c>
      <c r="E3" s="67"/>
      <c r="F3" s="67"/>
      <c r="G3" s="66" t="s">
        <v>59</v>
      </c>
      <c r="H3" s="67"/>
      <c r="I3" s="67"/>
      <c r="J3" s="66" t="s">
        <v>60</v>
      </c>
      <c r="K3" s="67"/>
      <c r="L3" s="67"/>
      <c r="M3" s="66" t="s">
        <v>67</v>
      </c>
      <c r="N3" s="67"/>
      <c r="O3" s="67"/>
      <c r="P3" s="66" t="s">
        <v>61</v>
      </c>
      <c r="Q3" s="67"/>
      <c r="R3" s="67"/>
      <c r="S3" s="379" t="s">
        <v>62</v>
      </c>
      <c r="T3" s="380"/>
      <c r="U3" s="404"/>
      <c r="V3" s="66" t="s">
        <v>88</v>
      </c>
      <c r="W3" s="67"/>
      <c r="X3" s="125"/>
      <c r="Y3" s="126" t="s">
        <v>63</v>
      </c>
      <c r="Z3" s="67"/>
      <c r="AA3" s="125"/>
      <c r="AB3" s="379" t="s">
        <v>81</v>
      </c>
      <c r="AC3" s="380"/>
      <c r="AD3" s="381"/>
      <c r="AE3" s="66" t="s">
        <v>64</v>
      </c>
      <c r="AF3" s="67"/>
      <c r="AG3" s="67"/>
      <c r="AH3" s="66" t="s">
        <v>65</v>
      </c>
      <c r="AI3" s="67"/>
      <c r="AJ3" s="67"/>
      <c r="AK3" s="66" t="s">
        <v>66</v>
      </c>
      <c r="AL3" s="67"/>
      <c r="AM3" s="67"/>
      <c r="AN3" s="66" t="s">
        <v>76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92">
        <f>SUM('１月:12月'!D6)</f>
        <v>0</v>
      </c>
      <c r="E6" s="92">
        <f>SUM('１月:12月'!E6)</f>
        <v>0</v>
      </c>
      <c r="F6" s="92">
        <f>SUM('１月:12月'!F6)</f>
        <v>0</v>
      </c>
      <c r="G6" s="92">
        <f>SUM('１月:12月'!G6)</f>
        <v>0</v>
      </c>
      <c r="H6" s="92">
        <f>SUM('１月:12月'!H6)</f>
        <v>0</v>
      </c>
      <c r="I6" s="92">
        <f>SUM('１月:12月'!I6)</f>
        <v>0</v>
      </c>
      <c r="J6" s="92">
        <f>SUM('１月:12月'!J6)</f>
        <v>0</v>
      </c>
      <c r="K6" s="92">
        <f>SUM('１月:12月'!K6)</f>
        <v>0</v>
      </c>
      <c r="L6" s="92">
        <f>SUM('１月:12月'!L6)</f>
        <v>0</v>
      </c>
      <c r="M6" s="92">
        <f>SUM('１月:12月'!M6)</f>
        <v>8</v>
      </c>
      <c r="N6" s="92">
        <f>SUM('１月:12月'!N6)</f>
        <v>222.267</v>
      </c>
      <c r="O6" s="92">
        <f>SUM('１月:12月'!O6)</f>
        <v>81812.618</v>
      </c>
      <c r="P6" s="92">
        <f>SUM('１月:12月'!P6)</f>
        <v>1</v>
      </c>
      <c r="Q6" s="92">
        <f>SUM('１月:12月'!Q6)</f>
        <v>238.277</v>
      </c>
      <c r="R6" s="92">
        <f>SUM('１月:12月'!R6)</f>
        <v>40659.589</v>
      </c>
      <c r="S6" s="92">
        <f>SUM('１月:12月'!S6)</f>
        <v>0</v>
      </c>
      <c r="T6" s="92">
        <f>SUM('１月:12月'!T6)</f>
        <v>0</v>
      </c>
      <c r="U6" s="92">
        <f>SUM('１月:12月'!U6)</f>
        <v>0</v>
      </c>
      <c r="V6" s="92">
        <f>P6+S6</f>
        <v>1</v>
      </c>
      <c r="W6" s="92">
        <f aca="true" t="shared" si="0" ref="W6:X21">Q6+T6</f>
        <v>238.277</v>
      </c>
      <c r="X6" s="147">
        <f t="shared" si="0"/>
        <v>40659.589</v>
      </c>
      <c r="Y6" s="92">
        <f>SUM('１月:12月'!Y6)</f>
        <v>0</v>
      </c>
      <c r="Z6" s="92">
        <f>SUM('１月:12月'!Z6)</f>
        <v>0</v>
      </c>
      <c r="AA6" s="92">
        <f>SUM('１月:12月'!AA6)</f>
        <v>0</v>
      </c>
      <c r="AB6" s="92">
        <f>SUM('１月:12月'!AB6)</f>
        <v>0</v>
      </c>
      <c r="AC6" s="92">
        <f>SUM('１月:12月'!AC6)</f>
        <v>0</v>
      </c>
      <c r="AD6" s="92">
        <f>SUM('１月:12月'!AD6)</f>
        <v>0</v>
      </c>
      <c r="AE6" s="92">
        <f>SUM('１月:12月'!AE6)</f>
        <v>0</v>
      </c>
      <c r="AF6" s="92">
        <f>SUM('１月:12月'!AF6)</f>
        <v>0</v>
      </c>
      <c r="AG6" s="92">
        <f>SUM('１月:12月'!AG6)</f>
        <v>0</v>
      </c>
      <c r="AH6" s="92">
        <f>SUM('１月:12月'!AH6)</f>
        <v>0</v>
      </c>
      <c r="AI6" s="92">
        <f>SUM('１月:12月'!AI6)</f>
        <v>0</v>
      </c>
      <c r="AJ6" s="92">
        <f>SUM('１月:12月'!AJ6)</f>
        <v>0</v>
      </c>
      <c r="AK6" s="92">
        <f>SUM('１月:12月'!AK6)</f>
        <v>0</v>
      </c>
      <c r="AL6" s="92">
        <f>SUM('１月:12月'!AL6)</f>
        <v>0</v>
      </c>
      <c r="AM6" s="92">
        <f>SUM('１月:12月'!AM6)</f>
        <v>0</v>
      </c>
      <c r="AN6" s="92">
        <f>SUM('１月:12月'!AN6)</f>
        <v>0</v>
      </c>
      <c r="AO6" s="92">
        <f>SUM('１月:12月'!AO6)</f>
        <v>0</v>
      </c>
      <c r="AP6" s="92">
        <f>SUM('１月:12月'!AP6)</f>
        <v>0</v>
      </c>
      <c r="AQ6" s="92">
        <f>AN6+AK6+AH6+AE6+AB6+Y6+S6+P6+M6+G6+D6</f>
        <v>9</v>
      </c>
      <c r="AR6" s="92">
        <f>SUM('１月:12月'!AR6)</f>
        <v>460.544</v>
      </c>
      <c r="AS6" s="92">
        <f>SUM('１月:12月'!AS6)</f>
        <v>122472.207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97">
        <f>SUM('１月:12月'!D7)</f>
        <v>35</v>
      </c>
      <c r="E7" s="97">
        <f>SUM('１月:12月'!E7)</f>
        <v>1638.09</v>
      </c>
      <c r="F7" s="97">
        <f>SUM('１月:12月'!F7)</f>
        <v>898470.1890000001</v>
      </c>
      <c r="G7" s="97">
        <f>SUM('１月:12月'!G7)</f>
        <v>8</v>
      </c>
      <c r="H7" s="97">
        <f>SUM('１月:12月'!H7)</f>
        <v>278.12</v>
      </c>
      <c r="I7" s="97">
        <f>SUM('１月:12月'!I7)</f>
        <v>82975.51199999999</v>
      </c>
      <c r="J7" s="97">
        <f>SUM('１月:12月'!J7)</f>
        <v>43</v>
      </c>
      <c r="K7" s="97">
        <f>SUM('１月:12月'!K7)</f>
        <v>1916.21</v>
      </c>
      <c r="L7" s="97">
        <f>SUM('１月:12月'!L7)</f>
        <v>981445.701</v>
      </c>
      <c r="M7" s="97">
        <f>SUM('１月:12月'!M7)</f>
        <v>66</v>
      </c>
      <c r="N7" s="97">
        <f>SUM('１月:12月'!N7)</f>
        <v>3183.2169999999996</v>
      </c>
      <c r="O7" s="97">
        <f>SUM('１月:12月'!O7)</f>
        <v>1108443.39</v>
      </c>
      <c r="P7" s="97">
        <f>SUM('１月:12月'!P7)</f>
        <v>14</v>
      </c>
      <c r="Q7" s="97">
        <f>SUM('１月:12月'!Q7)</f>
        <v>3084.8360000000002</v>
      </c>
      <c r="R7" s="97">
        <f>SUM('１月:12月'!R7)</f>
        <v>419268.94700000004</v>
      </c>
      <c r="S7" s="97">
        <f>SUM('１月:12月'!S7)</f>
        <v>0</v>
      </c>
      <c r="T7" s="97">
        <f>SUM('１月:12月'!T7)</f>
        <v>0</v>
      </c>
      <c r="U7" s="97">
        <f>SUM('１月:12月'!U7)</f>
        <v>0</v>
      </c>
      <c r="V7" s="97">
        <f aca="true" t="shared" si="1" ref="V7:X60">P7+S7</f>
        <v>14</v>
      </c>
      <c r="W7" s="97">
        <f t="shared" si="0"/>
        <v>3084.8360000000002</v>
      </c>
      <c r="X7" s="149">
        <f t="shared" si="0"/>
        <v>419268.94700000004</v>
      </c>
      <c r="Y7" s="97">
        <f>SUM('１月:12月'!Y7)</f>
        <v>0</v>
      </c>
      <c r="Z7" s="97">
        <f>SUM('１月:12月'!Z7)</f>
        <v>0</v>
      </c>
      <c r="AA7" s="97">
        <f>SUM('１月:12月'!AA7)</f>
        <v>0</v>
      </c>
      <c r="AB7" s="97">
        <f>SUM('１月:12月'!AB7)</f>
        <v>0</v>
      </c>
      <c r="AC7" s="97">
        <f>SUM('１月:12月'!AC7)</f>
        <v>0</v>
      </c>
      <c r="AD7" s="97">
        <f>SUM('１月:12月'!AD7)</f>
        <v>0</v>
      </c>
      <c r="AE7" s="97">
        <f>SUM('１月:12月'!AE7)</f>
        <v>0</v>
      </c>
      <c r="AF7" s="97">
        <f>SUM('１月:12月'!AF7)</f>
        <v>0</v>
      </c>
      <c r="AG7" s="97">
        <f>SUM('１月:12月'!AG7)</f>
        <v>0</v>
      </c>
      <c r="AH7" s="97">
        <f>SUM('１月:12月'!AH7)</f>
        <v>0</v>
      </c>
      <c r="AI7" s="97">
        <f>SUM('１月:12月'!AI7)</f>
        <v>0</v>
      </c>
      <c r="AJ7" s="97">
        <f>SUM('１月:12月'!AJ7)</f>
        <v>0</v>
      </c>
      <c r="AK7" s="97">
        <f>SUM('１月:12月'!AK7)</f>
        <v>0</v>
      </c>
      <c r="AL7" s="97">
        <f>SUM('１月:12月'!AL7)</f>
        <v>0</v>
      </c>
      <c r="AM7" s="97">
        <f>SUM('１月:12月'!AM7)</f>
        <v>0</v>
      </c>
      <c r="AN7" s="97">
        <f>SUM('１月:12月'!AN7)</f>
        <v>0</v>
      </c>
      <c r="AO7" s="97">
        <f>SUM('１月:12月'!AO7)</f>
        <v>0</v>
      </c>
      <c r="AP7" s="97">
        <f>SUM('１月:12月'!AP7)</f>
        <v>0</v>
      </c>
      <c r="AQ7" s="97">
        <f aca="true" t="shared" si="2" ref="AQ7:AQ67">AN7+AK7+AH7+AE7+AB7+Y7+S7+P7+M7+G7+D7</f>
        <v>123</v>
      </c>
      <c r="AR7" s="97">
        <f>SUM('１月:12月'!AR7)</f>
        <v>8184.263</v>
      </c>
      <c r="AS7" s="97">
        <f>SUM('１月:12月'!AS7)</f>
        <v>2509158.038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92">
        <f>SUM('１月:12月'!D8)</f>
        <v>0</v>
      </c>
      <c r="E8" s="92">
        <f>SUM('１月:12月'!E8)</f>
        <v>0</v>
      </c>
      <c r="F8" s="92">
        <f>SUM('１月:12月'!F8)</f>
        <v>0</v>
      </c>
      <c r="G8" s="92">
        <f>SUM('１月:12月'!G8)</f>
        <v>0</v>
      </c>
      <c r="H8" s="92">
        <f>SUM('１月:12月'!H8)</f>
        <v>0</v>
      </c>
      <c r="I8" s="92">
        <f>SUM('１月:12月'!I8)</f>
        <v>0</v>
      </c>
      <c r="J8" s="92">
        <f>SUM('１月:12月'!J8)</f>
        <v>0</v>
      </c>
      <c r="K8" s="92">
        <f>SUM('１月:12月'!K8)</f>
        <v>0</v>
      </c>
      <c r="L8" s="92">
        <f>SUM('１月:12月'!L8)</f>
        <v>0</v>
      </c>
      <c r="M8" s="92">
        <f>SUM('１月:12月'!M8)</f>
        <v>0</v>
      </c>
      <c r="N8" s="92">
        <f>SUM('１月:12月'!N8)</f>
        <v>0</v>
      </c>
      <c r="O8" s="92">
        <f>SUM('１月:12月'!O8)</f>
        <v>0</v>
      </c>
      <c r="P8" s="92">
        <f>SUM('１月:12月'!P8)</f>
        <v>0</v>
      </c>
      <c r="Q8" s="92">
        <f>SUM('１月:12月'!Q8)</f>
        <v>0</v>
      </c>
      <c r="R8" s="92">
        <f>SUM('１月:12月'!R8)</f>
        <v>0</v>
      </c>
      <c r="S8" s="92">
        <f>SUM('１月:12月'!S8)</f>
        <v>0</v>
      </c>
      <c r="T8" s="92">
        <f>SUM('１月:12月'!T8)</f>
        <v>0</v>
      </c>
      <c r="U8" s="92">
        <f>SUM('１月:12月'!U8)</f>
        <v>0</v>
      </c>
      <c r="V8" s="92">
        <f t="shared" si="1"/>
        <v>0</v>
      </c>
      <c r="W8" s="92">
        <f t="shared" si="0"/>
        <v>0</v>
      </c>
      <c r="X8" s="147">
        <f t="shared" si="0"/>
        <v>0</v>
      </c>
      <c r="Y8" s="92">
        <f>SUM('１月:12月'!Y8)</f>
        <v>0</v>
      </c>
      <c r="Z8" s="92">
        <f>SUM('１月:12月'!Z8)</f>
        <v>0</v>
      </c>
      <c r="AA8" s="92">
        <f>SUM('１月:12月'!AA8)</f>
        <v>0</v>
      </c>
      <c r="AB8" s="92">
        <f>SUM('１月:12月'!AB8)</f>
        <v>0</v>
      </c>
      <c r="AC8" s="92">
        <f>SUM('１月:12月'!AC8)</f>
        <v>0</v>
      </c>
      <c r="AD8" s="92">
        <f>SUM('１月:12月'!AD8)</f>
        <v>0</v>
      </c>
      <c r="AE8" s="92">
        <f>SUM('１月:12月'!AE8)</f>
        <v>0</v>
      </c>
      <c r="AF8" s="92">
        <f>SUM('１月:12月'!AF8)</f>
        <v>0</v>
      </c>
      <c r="AG8" s="92">
        <f>SUM('１月:12月'!AG8)</f>
        <v>0</v>
      </c>
      <c r="AH8" s="92">
        <f>SUM('１月:12月'!AH8)</f>
        <v>0</v>
      </c>
      <c r="AI8" s="92">
        <f>SUM('１月:12月'!AI8)</f>
        <v>0</v>
      </c>
      <c r="AJ8" s="92">
        <f>SUM('１月:12月'!AJ8)</f>
        <v>0</v>
      </c>
      <c r="AK8" s="92">
        <f>SUM('１月:12月'!AK8)</f>
        <v>0</v>
      </c>
      <c r="AL8" s="92">
        <f>SUM('１月:12月'!AL8)</f>
        <v>0</v>
      </c>
      <c r="AM8" s="92">
        <f>SUM('１月:12月'!AM8)</f>
        <v>0</v>
      </c>
      <c r="AN8" s="92">
        <f>SUM('１月:12月'!AN8)</f>
        <v>0</v>
      </c>
      <c r="AO8" s="92">
        <f>SUM('１月:12月'!AO8)</f>
        <v>0</v>
      </c>
      <c r="AP8" s="92">
        <f>SUM('１月:12月'!AP8)</f>
        <v>0</v>
      </c>
      <c r="AQ8" s="92">
        <f t="shared" si="2"/>
        <v>0</v>
      </c>
      <c r="AR8" s="92">
        <f>SUM('１月:12月'!AR8)</f>
        <v>0</v>
      </c>
      <c r="AS8" s="92">
        <f>SUM('１月:12月'!AS8)</f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97">
        <f>SUM('１月:12月'!D9)</f>
        <v>0</v>
      </c>
      <c r="E9" s="97">
        <f>SUM('１月:12月'!E9)</f>
        <v>0</v>
      </c>
      <c r="F9" s="97">
        <f>SUM('１月:12月'!F9)</f>
        <v>0</v>
      </c>
      <c r="G9" s="97">
        <f>SUM('１月:12月'!G9)</f>
        <v>0</v>
      </c>
      <c r="H9" s="97">
        <f>SUM('１月:12月'!H9)</f>
        <v>0</v>
      </c>
      <c r="I9" s="97">
        <f>SUM('１月:12月'!I9)</f>
        <v>0</v>
      </c>
      <c r="J9" s="97">
        <f>SUM('１月:12月'!J9)</f>
        <v>0</v>
      </c>
      <c r="K9" s="97">
        <f>SUM('１月:12月'!K9)</f>
        <v>0</v>
      </c>
      <c r="L9" s="97">
        <f>SUM('１月:12月'!L9)</f>
        <v>0</v>
      </c>
      <c r="M9" s="97">
        <f>SUM('１月:12月'!M9)</f>
        <v>11</v>
      </c>
      <c r="N9" s="97">
        <f>SUM('１月:12月'!N9)</f>
        <v>997.177</v>
      </c>
      <c r="O9" s="97">
        <f>SUM('１月:12月'!O9)</f>
        <v>78860.075</v>
      </c>
      <c r="P9" s="97">
        <f>SUM('１月:12月'!P9)</f>
        <v>17</v>
      </c>
      <c r="Q9" s="97">
        <f>SUM('１月:12月'!Q9)</f>
        <v>1594.383</v>
      </c>
      <c r="R9" s="97">
        <f>SUM('１月:12月'!R9)</f>
        <v>118991.205</v>
      </c>
      <c r="S9" s="97">
        <f>SUM('１月:12月'!S9)</f>
        <v>0</v>
      </c>
      <c r="T9" s="97">
        <f>SUM('１月:12月'!T9)</f>
        <v>0</v>
      </c>
      <c r="U9" s="97">
        <f>SUM('１月:12月'!U9)</f>
        <v>0</v>
      </c>
      <c r="V9" s="97">
        <f t="shared" si="1"/>
        <v>17</v>
      </c>
      <c r="W9" s="97">
        <f t="shared" si="0"/>
        <v>1594.383</v>
      </c>
      <c r="X9" s="149">
        <f t="shared" si="0"/>
        <v>118991.205</v>
      </c>
      <c r="Y9" s="97">
        <f>SUM('１月:12月'!Y9)</f>
        <v>0</v>
      </c>
      <c r="Z9" s="97">
        <f>SUM('１月:12月'!Z9)</f>
        <v>0</v>
      </c>
      <c r="AA9" s="97">
        <f>SUM('１月:12月'!AA9)</f>
        <v>0</v>
      </c>
      <c r="AB9" s="97">
        <f>SUM('１月:12月'!AB9)</f>
        <v>0</v>
      </c>
      <c r="AC9" s="97">
        <f>SUM('１月:12月'!AC9)</f>
        <v>0</v>
      </c>
      <c r="AD9" s="97">
        <f>SUM('１月:12月'!AD9)</f>
        <v>0</v>
      </c>
      <c r="AE9" s="97">
        <f>SUM('１月:12月'!AE9)</f>
        <v>0</v>
      </c>
      <c r="AF9" s="97">
        <f>SUM('１月:12月'!AF9)</f>
        <v>0</v>
      </c>
      <c r="AG9" s="97">
        <f>SUM('１月:12月'!AG9)</f>
        <v>0</v>
      </c>
      <c r="AH9" s="97">
        <f>SUM('１月:12月'!AH9)</f>
        <v>0</v>
      </c>
      <c r="AI9" s="97">
        <f>SUM('１月:12月'!AI9)</f>
        <v>0</v>
      </c>
      <c r="AJ9" s="97">
        <f>SUM('１月:12月'!AJ9)</f>
        <v>0</v>
      </c>
      <c r="AK9" s="97">
        <f>SUM('１月:12月'!AK9)</f>
        <v>0</v>
      </c>
      <c r="AL9" s="97">
        <f>SUM('１月:12月'!AL9)</f>
        <v>0</v>
      </c>
      <c r="AM9" s="97">
        <f>SUM('１月:12月'!AM9)</f>
        <v>0</v>
      </c>
      <c r="AN9" s="97">
        <f>SUM('１月:12月'!AN9)</f>
        <v>0</v>
      </c>
      <c r="AO9" s="97">
        <f>SUM('１月:12月'!AO9)</f>
        <v>0</v>
      </c>
      <c r="AP9" s="97">
        <f>SUM('１月:12月'!AP9)</f>
        <v>0</v>
      </c>
      <c r="AQ9" s="97">
        <f t="shared" si="2"/>
        <v>28</v>
      </c>
      <c r="AR9" s="97">
        <f>SUM('１月:12月'!AR9)</f>
        <v>2591.5600000000004</v>
      </c>
      <c r="AS9" s="97">
        <f>SUM('１月:12月'!AS9)</f>
        <v>197851.28000000003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92">
        <f>SUM('１月:12月'!D10)</f>
        <v>0</v>
      </c>
      <c r="E10" s="92">
        <f>SUM('１月:12月'!E10)</f>
        <v>0</v>
      </c>
      <c r="F10" s="92">
        <f>SUM('１月:12月'!F10)</f>
        <v>0</v>
      </c>
      <c r="G10" s="92">
        <f>SUM('１月:12月'!G10)</f>
        <v>0</v>
      </c>
      <c r="H10" s="92">
        <f>SUM('１月:12月'!H10)</f>
        <v>0</v>
      </c>
      <c r="I10" s="92">
        <f>SUM('１月:12月'!I10)</f>
        <v>0</v>
      </c>
      <c r="J10" s="92">
        <f>SUM('１月:12月'!J10)</f>
        <v>0</v>
      </c>
      <c r="K10" s="92">
        <f>SUM('１月:12月'!K10)</f>
        <v>0</v>
      </c>
      <c r="L10" s="92">
        <f>SUM('１月:12月'!L10)</f>
        <v>0</v>
      </c>
      <c r="M10" s="92">
        <f>SUM('１月:12月'!M10)</f>
        <v>0</v>
      </c>
      <c r="N10" s="92">
        <f>SUM('１月:12月'!N10)</f>
        <v>0</v>
      </c>
      <c r="O10" s="92">
        <f>SUM('１月:12月'!O10)</f>
        <v>0</v>
      </c>
      <c r="P10" s="92">
        <f>SUM('１月:12月'!P10)</f>
        <v>0</v>
      </c>
      <c r="Q10" s="92">
        <f>SUM('１月:12月'!Q10)</f>
        <v>0</v>
      </c>
      <c r="R10" s="92">
        <f>SUM('１月:12月'!R10)</f>
        <v>0</v>
      </c>
      <c r="S10" s="92">
        <f>SUM('１月:12月'!S10)</f>
        <v>0</v>
      </c>
      <c r="T10" s="92">
        <f>SUM('１月:12月'!T10)</f>
        <v>0</v>
      </c>
      <c r="U10" s="92">
        <f>SUM('１月:12月'!U10)</f>
        <v>0</v>
      </c>
      <c r="V10" s="92">
        <f t="shared" si="1"/>
        <v>0</v>
      </c>
      <c r="W10" s="92">
        <f t="shared" si="0"/>
        <v>0</v>
      </c>
      <c r="X10" s="147">
        <f t="shared" si="0"/>
        <v>0</v>
      </c>
      <c r="Y10" s="92">
        <f>SUM('１月:12月'!Y10)</f>
        <v>0</v>
      </c>
      <c r="Z10" s="92">
        <f>SUM('１月:12月'!Z10)</f>
        <v>0</v>
      </c>
      <c r="AA10" s="92">
        <f>SUM('１月:12月'!AA10)</f>
        <v>0</v>
      </c>
      <c r="AB10" s="92">
        <f>SUM('１月:12月'!AB10)</f>
        <v>0</v>
      </c>
      <c r="AC10" s="92">
        <f>SUM('１月:12月'!AC10)</f>
        <v>0</v>
      </c>
      <c r="AD10" s="92">
        <f>SUM('１月:12月'!AD10)</f>
        <v>0</v>
      </c>
      <c r="AE10" s="92">
        <f>SUM('１月:12月'!AE10)</f>
        <v>0</v>
      </c>
      <c r="AF10" s="92">
        <f>SUM('１月:12月'!AF10)</f>
        <v>0</v>
      </c>
      <c r="AG10" s="92">
        <f>SUM('１月:12月'!AG10)</f>
        <v>0</v>
      </c>
      <c r="AH10" s="92">
        <f>SUM('１月:12月'!AH10)</f>
        <v>0</v>
      </c>
      <c r="AI10" s="92">
        <f>SUM('１月:12月'!AI10)</f>
        <v>0</v>
      </c>
      <c r="AJ10" s="92">
        <f>SUM('１月:12月'!AJ10)</f>
        <v>0</v>
      </c>
      <c r="AK10" s="92">
        <f>SUM('１月:12月'!AK10)</f>
        <v>0</v>
      </c>
      <c r="AL10" s="92">
        <f>SUM('１月:12月'!AL10)</f>
        <v>0</v>
      </c>
      <c r="AM10" s="92">
        <f>SUM('１月:12月'!AM10)</f>
        <v>0</v>
      </c>
      <c r="AN10" s="92">
        <f>SUM('１月:12月'!AN10)</f>
        <v>0</v>
      </c>
      <c r="AO10" s="92">
        <f>SUM('１月:12月'!AO10)</f>
        <v>0</v>
      </c>
      <c r="AP10" s="92">
        <f>SUM('１月:12月'!AP10)</f>
        <v>0</v>
      </c>
      <c r="AQ10" s="92">
        <f t="shared" si="2"/>
        <v>0</v>
      </c>
      <c r="AR10" s="92">
        <f>SUM('１月:12月'!AR10)</f>
        <v>0</v>
      </c>
      <c r="AS10" s="92">
        <f>SUM('１月:12月'!AS10)</f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97">
        <f>SUM('１月:12月'!D11)</f>
        <v>0</v>
      </c>
      <c r="E11" s="97">
        <f>SUM('１月:12月'!E11)</f>
        <v>0</v>
      </c>
      <c r="F11" s="97">
        <f>SUM('１月:12月'!F11)</f>
        <v>0</v>
      </c>
      <c r="G11" s="97">
        <f>SUM('１月:12月'!G11)</f>
        <v>0</v>
      </c>
      <c r="H11" s="97">
        <f>SUM('１月:12月'!H11)</f>
        <v>0</v>
      </c>
      <c r="I11" s="97">
        <f>SUM('１月:12月'!I11)</f>
        <v>0</v>
      </c>
      <c r="J11" s="97">
        <f>SUM('１月:12月'!J11)</f>
        <v>0</v>
      </c>
      <c r="K11" s="97">
        <f>SUM('１月:12月'!K11)</f>
        <v>0</v>
      </c>
      <c r="L11" s="97">
        <f>SUM('１月:12月'!L11)</f>
        <v>0</v>
      </c>
      <c r="M11" s="97">
        <f>SUM('１月:12月'!M11)</f>
        <v>0</v>
      </c>
      <c r="N11" s="97">
        <f>SUM('１月:12月'!N11)</f>
        <v>0</v>
      </c>
      <c r="O11" s="97">
        <f>SUM('１月:12月'!O11)</f>
        <v>0</v>
      </c>
      <c r="P11" s="97">
        <f>SUM('１月:12月'!P11)</f>
        <v>0</v>
      </c>
      <c r="Q11" s="97">
        <f>SUM('１月:12月'!Q11)</f>
        <v>0</v>
      </c>
      <c r="R11" s="97">
        <f>SUM('１月:12月'!R11)</f>
        <v>0</v>
      </c>
      <c r="S11" s="97">
        <f>SUM('１月:12月'!S11)</f>
        <v>0</v>
      </c>
      <c r="T11" s="97">
        <f>SUM('１月:12月'!T11)</f>
        <v>0</v>
      </c>
      <c r="U11" s="97">
        <f>SUM('１月:12月'!U11)</f>
        <v>0</v>
      </c>
      <c r="V11" s="97">
        <f t="shared" si="1"/>
        <v>0</v>
      </c>
      <c r="W11" s="97">
        <f t="shared" si="0"/>
        <v>0</v>
      </c>
      <c r="X11" s="149">
        <f t="shared" si="0"/>
        <v>0</v>
      </c>
      <c r="Y11" s="97">
        <f>SUM('１月:12月'!Y11)</f>
        <v>0</v>
      </c>
      <c r="Z11" s="97">
        <f>SUM('１月:12月'!Z11)</f>
        <v>0</v>
      </c>
      <c r="AA11" s="97">
        <f>SUM('１月:12月'!AA11)</f>
        <v>0</v>
      </c>
      <c r="AB11" s="97">
        <f>SUM('１月:12月'!AB11)</f>
        <v>0</v>
      </c>
      <c r="AC11" s="97">
        <f>SUM('１月:12月'!AC11)</f>
        <v>0</v>
      </c>
      <c r="AD11" s="97">
        <f>SUM('１月:12月'!AD11)</f>
        <v>0</v>
      </c>
      <c r="AE11" s="97">
        <f>SUM('１月:12月'!AE11)</f>
        <v>0</v>
      </c>
      <c r="AF11" s="97">
        <f>SUM('１月:12月'!AF11)</f>
        <v>0</v>
      </c>
      <c r="AG11" s="97">
        <f>SUM('１月:12月'!AG11)</f>
        <v>0</v>
      </c>
      <c r="AH11" s="97">
        <f>SUM('１月:12月'!AH11)</f>
        <v>0</v>
      </c>
      <c r="AI11" s="97">
        <f>SUM('１月:12月'!AI11)</f>
        <v>0</v>
      </c>
      <c r="AJ11" s="97">
        <f>SUM('１月:12月'!AJ11)</f>
        <v>0</v>
      </c>
      <c r="AK11" s="97">
        <f>SUM('１月:12月'!AK11)</f>
        <v>0</v>
      </c>
      <c r="AL11" s="97">
        <f>SUM('１月:12月'!AL11)</f>
        <v>0</v>
      </c>
      <c r="AM11" s="97">
        <f>SUM('１月:12月'!AM11)</f>
        <v>0</v>
      </c>
      <c r="AN11" s="97">
        <f>SUM('１月:12月'!AN11)</f>
        <v>0</v>
      </c>
      <c r="AO11" s="97">
        <f>SUM('１月:12月'!AO11)</f>
        <v>0</v>
      </c>
      <c r="AP11" s="97">
        <f>SUM('１月:12月'!AP11)</f>
        <v>0</v>
      </c>
      <c r="AQ11" s="97">
        <f t="shared" si="2"/>
        <v>0</v>
      </c>
      <c r="AR11" s="97">
        <f>SUM('１月:12月'!AR11)</f>
        <v>0</v>
      </c>
      <c r="AS11" s="97">
        <f>SUM('１月:12月'!AS11)</f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92">
        <f>SUM('１月:12月'!D12)</f>
        <v>0</v>
      </c>
      <c r="E12" s="92">
        <f>SUM('１月:12月'!E12)</f>
        <v>0</v>
      </c>
      <c r="F12" s="92">
        <f>SUM('１月:12月'!F12)</f>
        <v>0</v>
      </c>
      <c r="G12" s="92">
        <f>SUM('１月:12月'!G12)</f>
        <v>0</v>
      </c>
      <c r="H12" s="92">
        <f>SUM('１月:12月'!H12)</f>
        <v>0</v>
      </c>
      <c r="I12" s="92">
        <f>SUM('１月:12月'!I12)</f>
        <v>0</v>
      </c>
      <c r="J12" s="92">
        <f>SUM('１月:12月'!J12)</f>
        <v>0</v>
      </c>
      <c r="K12" s="92">
        <f>SUM('１月:12月'!K12)</f>
        <v>0</v>
      </c>
      <c r="L12" s="92">
        <f>SUM('１月:12月'!L12)</f>
        <v>0</v>
      </c>
      <c r="M12" s="92">
        <f>SUM('１月:12月'!M12)</f>
        <v>0</v>
      </c>
      <c r="N12" s="92">
        <f>SUM('１月:12月'!N12)</f>
        <v>0</v>
      </c>
      <c r="O12" s="92">
        <f>SUM('１月:12月'!O12)</f>
        <v>0</v>
      </c>
      <c r="P12" s="92">
        <f>SUM('１月:12月'!P12)</f>
        <v>0</v>
      </c>
      <c r="Q12" s="92">
        <f>SUM('１月:12月'!Q12)</f>
        <v>0</v>
      </c>
      <c r="R12" s="92">
        <f>SUM('１月:12月'!R12)</f>
        <v>0</v>
      </c>
      <c r="S12" s="92">
        <f>SUM('１月:12月'!S12)</f>
        <v>0</v>
      </c>
      <c r="T12" s="92">
        <f>SUM('１月:12月'!T12)</f>
        <v>0</v>
      </c>
      <c r="U12" s="92">
        <f>SUM('１月:12月'!U12)</f>
        <v>0</v>
      </c>
      <c r="V12" s="92">
        <f t="shared" si="1"/>
        <v>0</v>
      </c>
      <c r="W12" s="92">
        <f t="shared" si="0"/>
        <v>0</v>
      </c>
      <c r="X12" s="147">
        <f t="shared" si="0"/>
        <v>0</v>
      </c>
      <c r="Y12" s="92">
        <f>SUM('１月:12月'!Y12)</f>
        <v>34</v>
      </c>
      <c r="Z12" s="92">
        <f>SUM('１月:12月'!Z12)</f>
        <v>147.0193</v>
      </c>
      <c r="AA12" s="92">
        <f>SUM('１月:12月'!AA12)</f>
        <v>11592.456</v>
      </c>
      <c r="AB12" s="92">
        <f>SUM('１月:12月'!AB12)</f>
        <v>0</v>
      </c>
      <c r="AC12" s="92">
        <f>SUM('１月:12月'!AC12)</f>
        <v>0</v>
      </c>
      <c r="AD12" s="92">
        <f>SUM('１月:12月'!AD12)</f>
        <v>0</v>
      </c>
      <c r="AE12" s="92">
        <f>SUM('１月:12月'!AE12)</f>
        <v>0</v>
      </c>
      <c r="AF12" s="92">
        <f>SUM('１月:12月'!AF12)</f>
        <v>0</v>
      </c>
      <c r="AG12" s="92">
        <f>SUM('１月:12月'!AG12)</f>
        <v>0</v>
      </c>
      <c r="AH12" s="92">
        <f>SUM('１月:12月'!AH12)</f>
        <v>0</v>
      </c>
      <c r="AI12" s="92">
        <f>SUM('１月:12月'!AI12)</f>
        <v>0</v>
      </c>
      <c r="AJ12" s="92">
        <f>SUM('１月:12月'!AJ12)</f>
        <v>0</v>
      </c>
      <c r="AK12" s="92">
        <f>SUM('１月:12月'!AK12)</f>
        <v>0</v>
      </c>
      <c r="AL12" s="92">
        <f>SUM('１月:12月'!AL12)</f>
        <v>0</v>
      </c>
      <c r="AM12" s="92">
        <f>SUM('１月:12月'!AM12)</f>
        <v>0</v>
      </c>
      <c r="AN12" s="92">
        <f>SUM('１月:12月'!AN12)</f>
        <v>0</v>
      </c>
      <c r="AO12" s="92">
        <f>SUM('１月:12月'!AO12)</f>
        <v>0</v>
      </c>
      <c r="AP12" s="92">
        <f>SUM('１月:12月'!AP12)</f>
        <v>0</v>
      </c>
      <c r="AQ12" s="92">
        <f t="shared" si="2"/>
        <v>34</v>
      </c>
      <c r="AR12" s="92">
        <f>SUM('１月:12月'!AR12)</f>
        <v>147.0193</v>
      </c>
      <c r="AS12" s="92">
        <f>SUM('１月:12月'!AS12)</f>
        <v>11592.456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97">
        <f>SUM('１月:12月'!D13)</f>
        <v>0</v>
      </c>
      <c r="E13" s="97">
        <f>SUM('１月:12月'!E13)</f>
        <v>0</v>
      </c>
      <c r="F13" s="97">
        <f>SUM('１月:12月'!F13)</f>
        <v>0</v>
      </c>
      <c r="G13" s="97">
        <f>SUM('１月:12月'!G13)</f>
        <v>0</v>
      </c>
      <c r="H13" s="97">
        <f>SUM('１月:12月'!H13)</f>
        <v>0</v>
      </c>
      <c r="I13" s="97">
        <f>SUM('１月:12月'!I13)</f>
        <v>0</v>
      </c>
      <c r="J13" s="97">
        <f>SUM('１月:12月'!J13)</f>
        <v>0</v>
      </c>
      <c r="K13" s="97">
        <f>SUM('１月:12月'!K13)</f>
        <v>0</v>
      </c>
      <c r="L13" s="97">
        <f>SUM('１月:12月'!L13)</f>
        <v>0</v>
      </c>
      <c r="M13" s="97">
        <f>SUM('１月:12月'!M13)</f>
        <v>0</v>
      </c>
      <c r="N13" s="97">
        <f>SUM('１月:12月'!N13)</f>
        <v>0</v>
      </c>
      <c r="O13" s="97">
        <f>SUM('１月:12月'!O13)</f>
        <v>0</v>
      </c>
      <c r="P13" s="97">
        <f>SUM('１月:12月'!P13)</f>
        <v>0</v>
      </c>
      <c r="Q13" s="97">
        <f>SUM('１月:12月'!Q13)</f>
        <v>0</v>
      </c>
      <c r="R13" s="97">
        <f>SUM('１月:12月'!R13)</f>
        <v>0</v>
      </c>
      <c r="S13" s="97">
        <f>SUM('１月:12月'!S13)</f>
        <v>0</v>
      </c>
      <c r="T13" s="97">
        <f>SUM('１月:12月'!T13)</f>
        <v>0</v>
      </c>
      <c r="U13" s="97">
        <f>SUM('１月:12月'!U13)</f>
        <v>0</v>
      </c>
      <c r="V13" s="97">
        <f t="shared" si="1"/>
        <v>0</v>
      </c>
      <c r="W13" s="97">
        <f t="shared" si="0"/>
        <v>0</v>
      </c>
      <c r="X13" s="149">
        <f t="shared" si="0"/>
        <v>0</v>
      </c>
      <c r="Y13" s="97">
        <f>SUM('１月:12月'!Y13)</f>
        <v>0</v>
      </c>
      <c r="Z13" s="97">
        <f>SUM('１月:12月'!Z13)</f>
        <v>0</v>
      </c>
      <c r="AA13" s="97">
        <f>SUM('１月:12月'!AA13)</f>
        <v>0</v>
      </c>
      <c r="AB13" s="97">
        <f>SUM('１月:12月'!AB13)</f>
        <v>0</v>
      </c>
      <c r="AC13" s="97">
        <f>SUM('１月:12月'!AC13)</f>
        <v>0</v>
      </c>
      <c r="AD13" s="97">
        <f>SUM('１月:12月'!AD13)</f>
        <v>0</v>
      </c>
      <c r="AE13" s="97">
        <f>SUM('１月:12月'!AE13)</f>
        <v>0</v>
      </c>
      <c r="AF13" s="97">
        <f>SUM('１月:12月'!AF13)</f>
        <v>0</v>
      </c>
      <c r="AG13" s="97">
        <f>SUM('１月:12月'!AG13)</f>
        <v>0</v>
      </c>
      <c r="AH13" s="97">
        <f>SUM('１月:12月'!AH13)</f>
        <v>0</v>
      </c>
      <c r="AI13" s="97">
        <f>SUM('１月:12月'!AI13)</f>
        <v>0</v>
      </c>
      <c r="AJ13" s="97">
        <f>SUM('１月:12月'!AJ13)</f>
        <v>0</v>
      </c>
      <c r="AK13" s="97">
        <f>SUM('１月:12月'!AK13)</f>
        <v>0</v>
      </c>
      <c r="AL13" s="97">
        <f>SUM('１月:12月'!AL13)</f>
        <v>0</v>
      </c>
      <c r="AM13" s="97">
        <f>SUM('１月:12月'!AM13)</f>
        <v>0</v>
      </c>
      <c r="AN13" s="97">
        <f>SUM('１月:12月'!AN13)</f>
        <v>0</v>
      </c>
      <c r="AO13" s="97">
        <f>SUM('１月:12月'!AO13)</f>
        <v>0</v>
      </c>
      <c r="AP13" s="97">
        <f>SUM('１月:12月'!AP13)</f>
        <v>0</v>
      </c>
      <c r="AQ13" s="97">
        <f t="shared" si="2"/>
        <v>0</v>
      </c>
      <c r="AR13" s="97">
        <f>SUM('１月:12月'!AR13)</f>
        <v>0</v>
      </c>
      <c r="AS13" s="97">
        <f>SUM('１月:12月'!AS13)</f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92">
        <f>SUM('１月:12月'!D14)</f>
        <v>0</v>
      </c>
      <c r="E14" s="92">
        <f>SUM('１月:12月'!E14)</f>
        <v>0</v>
      </c>
      <c r="F14" s="92">
        <f>SUM('１月:12月'!F14)</f>
        <v>0</v>
      </c>
      <c r="G14" s="92">
        <f>SUM('１月:12月'!G14)</f>
        <v>216</v>
      </c>
      <c r="H14" s="92">
        <f>SUM('１月:12月'!H14)</f>
        <v>2121.3381</v>
      </c>
      <c r="I14" s="92">
        <f>SUM('１月:12月'!I14)</f>
        <v>376832.9</v>
      </c>
      <c r="J14" s="92">
        <f>SUM('１月:12月'!J14)</f>
        <v>216</v>
      </c>
      <c r="K14" s="92">
        <f>SUM('１月:12月'!K14)</f>
        <v>2121.3381</v>
      </c>
      <c r="L14" s="92">
        <f>SUM('１月:12月'!L14)</f>
        <v>376832.9</v>
      </c>
      <c r="M14" s="92">
        <f>SUM('１月:12月'!M14)</f>
        <v>0</v>
      </c>
      <c r="N14" s="92">
        <f>SUM('１月:12月'!N14)</f>
        <v>0</v>
      </c>
      <c r="O14" s="92">
        <f>SUM('１月:12月'!O14)</f>
        <v>0</v>
      </c>
      <c r="P14" s="92">
        <f>SUM('１月:12月'!P14)</f>
        <v>1226</v>
      </c>
      <c r="Q14" s="92">
        <f>SUM('１月:12月'!Q14)</f>
        <v>10025.3086</v>
      </c>
      <c r="R14" s="92">
        <f>SUM('１月:12月'!R14)</f>
        <v>1448235.1979999999</v>
      </c>
      <c r="S14" s="92">
        <f>SUM('１月:12月'!S14)</f>
        <v>0</v>
      </c>
      <c r="T14" s="92">
        <f>SUM('１月:12月'!T14)</f>
        <v>0</v>
      </c>
      <c r="U14" s="92">
        <f>SUM('１月:12月'!U14)</f>
        <v>0</v>
      </c>
      <c r="V14" s="92">
        <f t="shared" si="1"/>
        <v>1226</v>
      </c>
      <c r="W14" s="92">
        <f t="shared" si="0"/>
        <v>10025.3086</v>
      </c>
      <c r="X14" s="147">
        <f t="shared" si="0"/>
        <v>1448235.1979999999</v>
      </c>
      <c r="Y14" s="92">
        <f>SUM('１月:12月'!Y14)</f>
        <v>274</v>
      </c>
      <c r="Z14" s="92">
        <f>SUM('１月:12月'!Z14)</f>
        <v>1417.9249</v>
      </c>
      <c r="AA14" s="92">
        <f>SUM('１月:12月'!AA14)</f>
        <v>165419.30299999999</v>
      </c>
      <c r="AB14" s="92">
        <f>SUM('１月:12月'!AB14)</f>
        <v>0</v>
      </c>
      <c r="AC14" s="92">
        <f>SUM('１月:12月'!AC14)</f>
        <v>0</v>
      </c>
      <c r="AD14" s="92">
        <f>SUM('１月:12月'!AD14)</f>
        <v>0</v>
      </c>
      <c r="AE14" s="92">
        <f>SUM('１月:12月'!AE14)</f>
        <v>0</v>
      </c>
      <c r="AF14" s="92">
        <f>SUM('１月:12月'!AF14)</f>
        <v>0</v>
      </c>
      <c r="AG14" s="92">
        <f>SUM('１月:12月'!AG14)</f>
        <v>0</v>
      </c>
      <c r="AH14" s="92">
        <f>SUM('１月:12月'!AH14)</f>
        <v>0</v>
      </c>
      <c r="AI14" s="92">
        <f>SUM('１月:12月'!AI14)</f>
        <v>0</v>
      </c>
      <c r="AJ14" s="92">
        <f>SUM('１月:12月'!AJ14)</f>
        <v>0</v>
      </c>
      <c r="AK14" s="92">
        <f>SUM('１月:12月'!AK14)</f>
        <v>0</v>
      </c>
      <c r="AL14" s="92">
        <f>SUM('１月:12月'!AL14)</f>
        <v>0</v>
      </c>
      <c r="AM14" s="92">
        <f>SUM('１月:12月'!AM14)</f>
        <v>0</v>
      </c>
      <c r="AN14" s="92">
        <f>SUM('１月:12月'!AN14)</f>
        <v>0</v>
      </c>
      <c r="AO14" s="92">
        <f>SUM('１月:12月'!AO14)</f>
        <v>0</v>
      </c>
      <c r="AP14" s="92">
        <f>SUM('１月:12月'!AP14)</f>
        <v>0</v>
      </c>
      <c r="AQ14" s="92">
        <f t="shared" si="2"/>
        <v>1716</v>
      </c>
      <c r="AR14" s="92">
        <f>SUM('１月:12月'!AR14)</f>
        <v>13564.5716</v>
      </c>
      <c r="AS14" s="92">
        <f>SUM('１月:12月'!AS14)</f>
        <v>1990487.401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97">
        <f>SUM('１月:12月'!D15)</f>
        <v>0</v>
      </c>
      <c r="E15" s="97">
        <f>SUM('１月:12月'!E15)</f>
        <v>0</v>
      </c>
      <c r="F15" s="97">
        <f>SUM('１月:12月'!F15)</f>
        <v>0</v>
      </c>
      <c r="G15" s="97">
        <f>SUM('１月:12月'!G15)</f>
        <v>0</v>
      </c>
      <c r="H15" s="97">
        <f>SUM('１月:12月'!H15)</f>
        <v>0</v>
      </c>
      <c r="I15" s="97">
        <f>SUM('１月:12月'!I15)</f>
        <v>0</v>
      </c>
      <c r="J15" s="97">
        <f>SUM('１月:12月'!J15)</f>
        <v>0</v>
      </c>
      <c r="K15" s="97">
        <f>SUM('１月:12月'!K15)</f>
        <v>0</v>
      </c>
      <c r="L15" s="97">
        <f>SUM('１月:12月'!L15)</f>
        <v>0</v>
      </c>
      <c r="M15" s="97">
        <f>SUM('１月:12月'!M15)</f>
        <v>0</v>
      </c>
      <c r="N15" s="97">
        <f>SUM('１月:12月'!N15)</f>
        <v>0</v>
      </c>
      <c r="O15" s="97">
        <f>SUM('１月:12月'!O15)</f>
        <v>0</v>
      </c>
      <c r="P15" s="97">
        <f>SUM('１月:12月'!P15)</f>
        <v>0</v>
      </c>
      <c r="Q15" s="97">
        <f>SUM('１月:12月'!Q15)</f>
        <v>0</v>
      </c>
      <c r="R15" s="97">
        <f>SUM('１月:12月'!R15)</f>
        <v>0</v>
      </c>
      <c r="S15" s="97">
        <f>SUM('１月:12月'!S15)</f>
        <v>0</v>
      </c>
      <c r="T15" s="97">
        <f>SUM('１月:12月'!T15)</f>
        <v>0</v>
      </c>
      <c r="U15" s="97">
        <f>SUM('１月:12月'!U15)</f>
        <v>0</v>
      </c>
      <c r="V15" s="97">
        <f t="shared" si="1"/>
        <v>0</v>
      </c>
      <c r="W15" s="97">
        <f t="shared" si="0"/>
        <v>0</v>
      </c>
      <c r="X15" s="149">
        <f t="shared" si="0"/>
        <v>0</v>
      </c>
      <c r="Y15" s="97">
        <f>SUM('１月:12月'!Y15)</f>
        <v>0</v>
      </c>
      <c r="Z15" s="97">
        <f>SUM('１月:12月'!Z15)</f>
        <v>0</v>
      </c>
      <c r="AA15" s="97">
        <f>SUM('１月:12月'!AA15)</f>
        <v>0</v>
      </c>
      <c r="AB15" s="97">
        <f>SUM('１月:12月'!AB15)</f>
        <v>0</v>
      </c>
      <c r="AC15" s="97">
        <f>SUM('１月:12月'!AC15)</f>
        <v>0</v>
      </c>
      <c r="AD15" s="97">
        <f>SUM('１月:12月'!AD15)</f>
        <v>0</v>
      </c>
      <c r="AE15" s="97">
        <f>SUM('１月:12月'!AE15)</f>
        <v>0</v>
      </c>
      <c r="AF15" s="97">
        <f>SUM('１月:12月'!AF15)</f>
        <v>0</v>
      </c>
      <c r="AG15" s="97">
        <f>SUM('１月:12月'!AG15)</f>
        <v>0</v>
      </c>
      <c r="AH15" s="97">
        <f>SUM('１月:12月'!AH15)</f>
        <v>0</v>
      </c>
      <c r="AI15" s="97">
        <f>SUM('１月:12月'!AI15)</f>
        <v>0</v>
      </c>
      <c r="AJ15" s="97">
        <f>SUM('１月:12月'!AJ15)</f>
        <v>0</v>
      </c>
      <c r="AK15" s="97">
        <f>SUM('１月:12月'!AK15)</f>
        <v>0</v>
      </c>
      <c r="AL15" s="97">
        <f>SUM('１月:12月'!AL15)</f>
        <v>0</v>
      </c>
      <c r="AM15" s="97">
        <f>SUM('１月:12月'!AM15)</f>
        <v>0</v>
      </c>
      <c r="AN15" s="97">
        <f>SUM('１月:12月'!AN15)</f>
        <v>0</v>
      </c>
      <c r="AO15" s="97">
        <f>SUM('１月:12月'!AO15)</f>
        <v>0</v>
      </c>
      <c r="AP15" s="97">
        <f>SUM('１月:12月'!AP15)</f>
        <v>0</v>
      </c>
      <c r="AQ15" s="97">
        <f t="shared" si="2"/>
        <v>0</v>
      </c>
      <c r="AR15" s="97">
        <f>SUM('１月:12月'!AR15)</f>
        <v>0</v>
      </c>
      <c r="AS15" s="97">
        <f>SUM('１月:12月'!AS15)</f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92">
        <f>SUM('１月:12月'!D16)</f>
        <v>0</v>
      </c>
      <c r="E16" s="92">
        <f>SUM('１月:12月'!E16)</f>
        <v>0</v>
      </c>
      <c r="F16" s="92">
        <f>SUM('１月:12月'!F16)</f>
        <v>0</v>
      </c>
      <c r="G16" s="92">
        <f>SUM('１月:12月'!G16)</f>
        <v>0</v>
      </c>
      <c r="H16" s="92">
        <f>SUM('１月:12月'!H16)</f>
        <v>0</v>
      </c>
      <c r="I16" s="92">
        <f>SUM('１月:12月'!I16)</f>
        <v>0</v>
      </c>
      <c r="J16" s="92">
        <f>SUM('１月:12月'!J16)</f>
        <v>0</v>
      </c>
      <c r="K16" s="92">
        <f>SUM('１月:12月'!K16)</f>
        <v>0</v>
      </c>
      <c r="L16" s="92">
        <f>SUM('１月:12月'!L16)</f>
        <v>0</v>
      </c>
      <c r="M16" s="92">
        <f>SUM('１月:12月'!M16)</f>
        <v>0</v>
      </c>
      <c r="N16" s="92">
        <f>SUM('１月:12月'!N16)</f>
        <v>0</v>
      </c>
      <c r="O16" s="92">
        <f>SUM('１月:12月'!O16)</f>
        <v>0</v>
      </c>
      <c r="P16" s="92">
        <f>SUM('１月:12月'!P16)</f>
        <v>1193</v>
      </c>
      <c r="Q16" s="92">
        <f>SUM('１月:12月'!Q16)</f>
        <v>3087.9718000000003</v>
      </c>
      <c r="R16" s="92">
        <f>SUM('１月:12月'!R16)</f>
        <v>630510.794</v>
      </c>
      <c r="S16" s="92">
        <f>SUM('１月:12月'!S16)</f>
        <v>1</v>
      </c>
      <c r="T16" s="92">
        <f>SUM('１月:12月'!T16)</f>
        <v>0.002</v>
      </c>
      <c r="U16" s="92">
        <f>SUM('１月:12月'!U16)</f>
        <v>10.395</v>
      </c>
      <c r="V16" s="92">
        <f t="shared" si="1"/>
        <v>1194</v>
      </c>
      <c r="W16" s="92">
        <f t="shared" si="0"/>
        <v>3087.9738</v>
      </c>
      <c r="X16" s="147">
        <f t="shared" si="0"/>
        <v>630521.189</v>
      </c>
      <c r="Y16" s="92">
        <f>SUM('１月:12月'!Y16)</f>
        <v>0</v>
      </c>
      <c r="Z16" s="92">
        <f>SUM('１月:12月'!Z16)</f>
        <v>0</v>
      </c>
      <c r="AA16" s="92">
        <f>SUM('１月:12月'!AA16)</f>
        <v>0</v>
      </c>
      <c r="AB16" s="92">
        <f>SUM('１月:12月'!AB16)</f>
        <v>0</v>
      </c>
      <c r="AC16" s="92">
        <f>SUM('１月:12月'!AC16)</f>
        <v>0</v>
      </c>
      <c r="AD16" s="92">
        <f>SUM('１月:12月'!AD16)</f>
        <v>0</v>
      </c>
      <c r="AE16" s="92">
        <f>SUM('１月:12月'!AE16)</f>
        <v>509</v>
      </c>
      <c r="AF16" s="92">
        <f>SUM('１月:12月'!AF16)</f>
        <v>29.238</v>
      </c>
      <c r="AG16" s="92">
        <f>SUM('１月:12月'!AG16)</f>
        <v>17290.788</v>
      </c>
      <c r="AH16" s="92">
        <f>SUM('１月:12月'!AH16)</f>
        <v>241</v>
      </c>
      <c r="AI16" s="92">
        <f>SUM('１月:12月'!AI16)</f>
        <v>97.23951</v>
      </c>
      <c r="AJ16" s="92">
        <f>SUM('１月:12月'!AJ16)</f>
        <v>50721.056</v>
      </c>
      <c r="AK16" s="92">
        <f>SUM('１月:12月'!AK16)</f>
        <v>0</v>
      </c>
      <c r="AL16" s="92">
        <f>SUM('１月:12月'!AL16)</f>
        <v>0</v>
      </c>
      <c r="AM16" s="92">
        <f>SUM('１月:12月'!AM16)</f>
        <v>0</v>
      </c>
      <c r="AN16" s="92">
        <f>SUM('１月:12月'!AN16)</f>
        <v>0</v>
      </c>
      <c r="AO16" s="92">
        <f>SUM('１月:12月'!AO16)</f>
        <v>0</v>
      </c>
      <c r="AP16" s="92">
        <f>SUM('１月:12月'!AP16)</f>
        <v>0</v>
      </c>
      <c r="AQ16" s="92">
        <f t="shared" si="2"/>
        <v>1944</v>
      </c>
      <c r="AR16" s="92">
        <f>SUM('１月:12月'!AR16)</f>
        <v>3214.4513100000004</v>
      </c>
      <c r="AS16" s="92">
        <f>SUM('１月:12月'!AS16)</f>
        <v>698533.0329999999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97">
        <f>SUM('１月:12月'!D17)</f>
        <v>0</v>
      </c>
      <c r="E17" s="97">
        <f>SUM('１月:12月'!E17)</f>
        <v>0</v>
      </c>
      <c r="F17" s="97">
        <f>SUM('１月:12月'!F17)</f>
        <v>0</v>
      </c>
      <c r="G17" s="97">
        <f>SUM('１月:12月'!G17)</f>
        <v>0</v>
      </c>
      <c r="H17" s="97">
        <f>SUM('１月:12月'!H17)</f>
        <v>0</v>
      </c>
      <c r="I17" s="97">
        <f>SUM('１月:12月'!I17)</f>
        <v>0</v>
      </c>
      <c r="J17" s="97">
        <f>SUM('１月:12月'!J17)</f>
        <v>0</v>
      </c>
      <c r="K17" s="97">
        <f>SUM('１月:12月'!K17)</f>
        <v>0</v>
      </c>
      <c r="L17" s="97">
        <f>SUM('１月:12月'!L17)</f>
        <v>0</v>
      </c>
      <c r="M17" s="97">
        <f>SUM('１月:12月'!M17)</f>
        <v>0</v>
      </c>
      <c r="N17" s="97">
        <f>SUM('１月:12月'!N17)</f>
        <v>0</v>
      </c>
      <c r="O17" s="97">
        <f>SUM('１月:12月'!O17)</f>
        <v>0</v>
      </c>
      <c r="P17" s="97">
        <f>SUM('１月:12月'!P17)</f>
        <v>0</v>
      </c>
      <c r="Q17" s="97">
        <f>SUM('１月:12月'!Q17)</f>
        <v>0</v>
      </c>
      <c r="R17" s="97">
        <f>SUM('１月:12月'!R17)</f>
        <v>0</v>
      </c>
      <c r="S17" s="97">
        <f>SUM('１月:12月'!S17)</f>
        <v>0</v>
      </c>
      <c r="T17" s="97">
        <f>SUM('１月:12月'!T17)</f>
        <v>0</v>
      </c>
      <c r="U17" s="97">
        <f>SUM('１月:12月'!U17)</f>
        <v>0</v>
      </c>
      <c r="V17" s="97">
        <f t="shared" si="1"/>
        <v>0</v>
      </c>
      <c r="W17" s="97">
        <f t="shared" si="0"/>
        <v>0</v>
      </c>
      <c r="X17" s="149">
        <f t="shared" si="0"/>
        <v>0</v>
      </c>
      <c r="Y17" s="97">
        <f>SUM('１月:12月'!Y17)</f>
        <v>0</v>
      </c>
      <c r="Z17" s="97">
        <f>SUM('１月:12月'!Z17)</f>
        <v>0</v>
      </c>
      <c r="AA17" s="97">
        <f>SUM('１月:12月'!AA17)</f>
        <v>0</v>
      </c>
      <c r="AB17" s="97">
        <f>SUM('１月:12月'!AB17)</f>
        <v>0</v>
      </c>
      <c r="AC17" s="97">
        <f>SUM('１月:12月'!AC17)</f>
        <v>0</v>
      </c>
      <c r="AD17" s="97">
        <f>SUM('１月:12月'!AD17)</f>
        <v>0</v>
      </c>
      <c r="AE17" s="97">
        <f>SUM('１月:12月'!AE17)</f>
        <v>0</v>
      </c>
      <c r="AF17" s="97">
        <f>SUM('１月:12月'!AF17)</f>
        <v>0</v>
      </c>
      <c r="AG17" s="97">
        <f>SUM('１月:12月'!AG17)</f>
        <v>0</v>
      </c>
      <c r="AH17" s="97">
        <f>SUM('１月:12月'!AH17)</f>
        <v>0</v>
      </c>
      <c r="AI17" s="97">
        <f>SUM('１月:12月'!AI17)</f>
        <v>0</v>
      </c>
      <c r="AJ17" s="97">
        <f>SUM('１月:12月'!AJ17)</f>
        <v>0</v>
      </c>
      <c r="AK17" s="97">
        <f>SUM('１月:12月'!AK17)</f>
        <v>0</v>
      </c>
      <c r="AL17" s="97">
        <f>SUM('１月:12月'!AL17)</f>
        <v>0</v>
      </c>
      <c r="AM17" s="97">
        <f>SUM('１月:12月'!AM17)</f>
        <v>0</v>
      </c>
      <c r="AN17" s="97">
        <f>SUM('１月:12月'!AN17)</f>
        <v>0</v>
      </c>
      <c r="AO17" s="97">
        <f>SUM('１月:12月'!AO17)</f>
        <v>0</v>
      </c>
      <c r="AP17" s="97">
        <f>SUM('１月:12月'!AP17)</f>
        <v>0</v>
      </c>
      <c r="AQ17" s="97">
        <f t="shared" si="2"/>
        <v>0</v>
      </c>
      <c r="AR17" s="97">
        <f>SUM('１月:12月'!AR17)</f>
        <v>0</v>
      </c>
      <c r="AS17" s="97">
        <f>SUM('１月:12月'!AS17)</f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92">
        <f>SUM('１月:12月'!D18)</f>
        <v>0</v>
      </c>
      <c r="E18" s="92">
        <f>SUM('１月:12月'!E18)</f>
        <v>0</v>
      </c>
      <c r="F18" s="92">
        <f>SUM('１月:12月'!F18)</f>
        <v>0</v>
      </c>
      <c r="G18" s="92">
        <f>SUM('１月:12月'!G18)</f>
        <v>38</v>
      </c>
      <c r="H18" s="92">
        <f>SUM('１月:12月'!H18)</f>
        <v>13.51436</v>
      </c>
      <c r="I18" s="92">
        <f>SUM('１月:12月'!I18)</f>
        <v>5611.827</v>
      </c>
      <c r="J18" s="92">
        <f>SUM('１月:12月'!J18)</f>
        <v>38</v>
      </c>
      <c r="K18" s="92">
        <f>SUM('１月:12月'!K18)</f>
        <v>13.51436</v>
      </c>
      <c r="L18" s="92">
        <f>SUM('１月:12月'!L18)</f>
        <v>5611.827</v>
      </c>
      <c r="M18" s="92">
        <f>SUM('１月:12月'!M18)</f>
        <v>0</v>
      </c>
      <c r="N18" s="92">
        <f>SUM('１月:12月'!N18)</f>
        <v>0</v>
      </c>
      <c r="O18" s="92">
        <f>SUM('１月:12月'!O18)</f>
        <v>0</v>
      </c>
      <c r="P18" s="92">
        <f>SUM('１月:12月'!P18)</f>
        <v>575</v>
      </c>
      <c r="Q18" s="92">
        <f>SUM('１月:12月'!Q18)</f>
        <v>754.8237</v>
      </c>
      <c r="R18" s="92">
        <f>SUM('１月:12月'!R18)</f>
        <v>191864.13199999998</v>
      </c>
      <c r="S18" s="92">
        <f>SUM('１月:12月'!S18)</f>
        <v>232</v>
      </c>
      <c r="T18" s="92">
        <f>SUM('１月:12月'!T18)</f>
        <v>6.635999999999999</v>
      </c>
      <c r="U18" s="92">
        <f>SUM('１月:12月'!U18)</f>
        <v>6954.341</v>
      </c>
      <c r="V18" s="92">
        <f t="shared" si="1"/>
        <v>807</v>
      </c>
      <c r="W18" s="92">
        <f t="shared" si="0"/>
        <v>761.4597</v>
      </c>
      <c r="X18" s="147">
        <f t="shared" si="0"/>
        <v>198818.473</v>
      </c>
      <c r="Y18" s="92">
        <f>SUM('１月:12月'!Y18)</f>
        <v>0</v>
      </c>
      <c r="Z18" s="92">
        <f>SUM('１月:12月'!Z18)</f>
        <v>0</v>
      </c>
      <c r="AA18" s="92">
        <f>SUM('１月:12月'!AA18)</f>
        <v>0</v>
      </c>
      <c r="AB18" s="92">
        <f>SUM('１月:12月'!AB18)</f>
        <v>0</v>
      </c>
      <c r="AC18" s="92">
        <f>SUM('１月:12月'!AC18)</f>
        <v>0</v>
      </c>
      <c r="AD18" s="92">
        <f>SUM('１月:12月'!AD18)</f>
        <v>0</v>
      </c>
      <c r="AE18" s="92">
        <f>SUM('１月:12月'!AE18)</f>
        <v>147</v>
      </c>
      <c r="AF18" s="92">
        <f>SUM('１月:12月'!AF18)</f>
        <v>14.3174</v>
      </c>
      <c r="AG18" s="92">
        <f>SUM('１月:12月'!AG18)</f>
        <v>8106.162</v>
      </c>
      <c r="AH18" s="92">
        <f>SUM('１月:12月'!AH18)</f>
        <v>157</v>
      </c>
      <c r="AI18" s="92">
        <f>SUM('１月:12月'!AI18)</f>
        <v>12.3157</v>
      </c>
      <c r="AJ18" s="92">
        <f>SUM('１月:12月'!AJ18)</f>
        <v>5305.9349999999995</v>
      </c>
      <c r="AK18" s="92">
        <f>SUM('１月:12月'!AK18)</f>
        <v>111</v>
      </c>
      <c r="AL18" s="92">
        <f>SUM('１月:12月'!AL18)</f>
        <v>1.3461</v>
      </c>
      <c r="AM18" s="92">
        <f>SUM('１月:12月'!AM18)</f>
        <v>2473.473</v>
      </c>
      <c r="AN18" s="92">
        <f>SUM('１月:12月'!AN18)</f>
        <v>0</v>
      </c>
      <c r="AO18" s="92">
        <f>SUM('１月:12月'!AO18)</f>
        <v>0</v>
      </c>
      <c r="AP18" s="92">
        <f>SUM('１月:12月'!AP18)</f>
        <v>0</v>
      </c>
      <c r="AQ18" s="92">
        <f t="shared" si="2"/>
        <v>1260</v>
      </c>
      <c r="AR18" s="92">
        <f>SUM('１月:12月'!AR18)</f>
        <v>802.9532599999999</v>
      </c>
      <c r="AS18" s="92">
        <f>SUM('１月:12月'!AS18)</f>
        <v>220315.87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97">
        <f>SUM('１月:12月'!D19)</f>
        <v>0</v>
      </c>
      <c r="E19" s="97">
        <f>SUM('１月:12月'!E19)</f>
        <v>0</v>
      </c>
      <c r="F19" s="97">
        <f>SUM('１月:12月'!F19)</f>
        <v>0</v>
      </c>
      <c r="G19" s="97">
        <f>SUM('１月:12月'!G19)</f>
        <v>0</v>
      </c>
      <c r="H19" s="97">
        <f>SUM('１月:12月'!H19)</f>
        <v>0</v>
      </c>
      <c r="I19" s="97">
        <f>SUM('１月:12月'!I19)</f>
        <v>0</v>
      </c>
      <c r="J19" s="97">
        <f>SUM('１月:12月'!J19)</f>
        <v>0</v>
      </c>
      <c r="K19" s="97">
        <f>SUM('１月:12月'!K19)</f>
        <v>0</v>
      </c>
      <c r="L19" s="97">
        <f>SUM('１月:12月'!L19)</f>
        <v>0</v>
      </c>
      <c r="M19" s="97">
        <f>SUM('１月:12月'!M19)</f>
        <v>0</v>
      </c>
      <c r="N19" s="97">
        <f>SUM('１月:12月'!N19)</f>
        <v>0</v>
      </c>
      <c r="O19" s="97">
        <f>SUM('１月:12月'!O19)</f>
        <v>0</v>
      </c>
      <c r="P19" s="97">
        <f>SUM('１月:12月'!P19)</f>
        <v>0</v>
      </c>
      <c r="Q19" s="97">
        <f>SUM('１月:12月'!Q19)</f>
        <v>0</v>
      </c>
      <c r="R19" s="97">
        <f>SUM('１月:12月'!R19)</f>
        <v>0</v>
      </c>
      <c r="S19" s="97">
        <f>SUM('１月:12月'!S19)</f>
        <v>0</v>
      </c>
      <c r="T19" s="97">
        <f>SUM('１月:12月'!T19)</f>
        <v>0</v>
      </c>
      <c r="U19" s="97">
        <f>SUM('１月:12月'!U19)</f>
        <v>0</v>
      </c>
      <c r="V19" s="97">
        <f t="shared" si="1"/>
        <v>0</v>
      </c>
      <c r="W19" s="97">
        <f t="shared" si="0"/>
        <v>0</v>
      </c>
      <c r="X19" s="149">
        <f t="shared" si="0"/>
        <v>0</v>
      </c>
      <c r="Y19" s="97">
        <f>SUM('１月:12月'!Y19)</f>
        <v>0</v>
      </c>
      <c r="Z19" s="97">
        <f>SUM('１月:12月'!Z19)</f>
        <v>0</v>
      </c>
      <c r="AA19" s="97">
        <f>SUM('１月:12月'!AA19)</f>
        <v>0</v>
      </c>
      <c r="AB19" s="97">
        <f>SUM('１月:12月'!AB19)</f>
        <v>0</v>
      </c>
      <c r="AC19" s="97">
        <f>SUM('１月:12月'!AC19)</f>
        <v>0</v>
      </c>
      <c r="AD19" s="97">
        <f>SUM('１月:12月'!AD19)</f>
        <v>0</v>
      </c>
      <c r="AE19" s="97">
        <f>SUM('１月:12月'!AE19)</f>
        <v>0</v>
      </c>
      <c r="AF19" s="97">
        <f>SUM('１月:12月'!AF19)</f>
        <v>0</v>
      </c>
      <c r="AG19" s="97">
        <f>SUM('１月:12月'!AG19)</f>
        <v>0</v>
      </c>
      <c r="AH19" s="97">
        <f>SUM('１月:12月'!AH19)</f>
        <v>0</v>
      </c>
      <c r="AI19" s="97">
        <f>SUM('１月:12月'!AI19)</f>
        <v>0</v>
      </c>
      <c r="AJ19" s="97">
        <f>SUM('１月:12月'!AJ19)</f>
        <v>0</v>
      </c>
      <c r="AK19" s="97">
        <f>SUM('１月:12月'!AK19)</f>
        <v>0</v>
      </c>
      <c r="AL19" s="97">
        <f>SUM('１月:12月'!AL19)</f>
        <v>0</v>
      </c>
      <c r="AM19" s="97">
        <f>SUM('１月:12月'!AM19)</f>
        <v>0</v>
      </c>
      <c r="AN19" s="97">
        <f>SUM('１月:12月'!AN19)</f>
        <v>0</v>
      </c>
      <c r="AO19" s="97">
        <f>SUM('１月:12月'!AO19)</f>
        <v>0</v>
      </c>
      <c r="AP19" s="97">
        <f>SUM('１月:12月'!AP19)</f>
        <v>0</v>
      </c>
      <c r="AQ19" s="97">
        <f t="shared" si="2"/>
        <v>0</v>
      </c>
      <c r="AR19" s="97">
        <f>SUM('１月:12月'!AR19)</f>
        <v>0</v>
      </c>
      <c r="AS19" s="97">
        <f>SUM('１月:12月'!AS19)</f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92">
        <f>SUM('１月:12月'!D20)</f>
        <v>0</v>
      </c>
      <c r="E20" s="92">
        <f>SUM('１月:12月'!E20)</f>
        <v>0</v>
      </c>
      <c r="F20" s="92">
        <f>SUM('１月:12月'!F20)</f>
        <v>0</v>
      </c>
      <c r="G20" s="92">
        <f>SUM('１月:12月'!G20)</f>
        <v>0</v>
      </c>
      <c r="H20" s="92">
        <f>SUM('１月:12月'!H20)</f>
        <v>0</v>
      </c>
      <c r="I20" s="92">
        <f>SUM('１月:12月'!I20)</f>
        <v>0</v>
      </c>
      <c r="J20" s="92">
        <f>SUM('１月:12月'!J20)</f>
        <v>0</v>
      </c>
      <c r="K20" s="92">
        <f>SUM('１月:12月'!K20)</f>
        <v>0</v>
      </c>
      <c r="L20" s="92">
        <f>SUM('１月:12月'!L20)</f>
        <v>0</v>
      </c>
      <c r="M20" s="92">
        <f>SUM('１月:12月'!M20)</f>
        <v>15</v>
      </c>
      <c r="N20" s="92">
        <f>SUM('１月:12月'!N20)</f>
        <v>592.8639999999999</v>
      </c>
      <c r="O20" s="92">
        <f>SUM('１月:12月'!O20)</f>
        <v>55161.047</v>
      </c>
      <c r="P20" s="92">
        <f>SUM('１月:12月'!P20)</f>
        <v>0</v>
      </c>
      <c r="Q20" s="92">
        <f>SUM('１月:12月'!Q20)</f>
        <v>0</v>
      </c>
      <c r="R20" s="92">
        <f>SUM('１月:12月'!R20)</f>
        <v>0</v>
      </c>
      <c r="S20" s="92">
        <f>SUM('１月:12月'!S20)</f>
        <v>0</v>
      </c>
      <c r="T20" s="92">
        <f>SUM('１月:12月'!T20)</f>
        <v>0</v>
      </c>
      <c r="U20" s="92">
        <f>SUM('１月:12月'!U20)</f>
        <v>0</v>
      </c>
      <c r="V20" s="92">
        <f t="shared" si="1"/>
        <v>0</v>
      </c>
      <c r="W20" s="92">
        <f t="shared" si="0"/>
        <v>0</v>
      </c>
      <c r="X20" s="147">
        <f t="shared" si="0"/>
        <v>0</v>
      </c>
      <c r="Y20" s="92">
        <f>SUM('１月:12月'!Y20)</f>
        <v>33</v>
      </c>
      <c r="Z20" s="92">
        <f>SUM('１月:12月'!Z20)</f>
        <v>2826.051</v>
      </c>
      <c r="AA20" s="92">
        <f>SUM('１月:12月'!AA20)</f>
        <v>273877.012</v>
      </c>
      <c r="AB20" s="92">
        <f>SUM('１月:12月'!AB20)</f>
        <v>0</v>
      </c>
      <c r="AC20" s="92">
        <f>SUM('１月:12月'!AC20)</f>
        <v>0</v>
      </c>
      <c r="AD20" s="92">
        <f>SUM('１月:12月'!AD20)</f>
        <v>0</v>
      </c>
      <c r="AE20" s="92">
        <f>SUM('１月:12月'!AE20)</f>
        <v>0</v>
      </c>
      <c r="AF20" s="92">
        <f>SUM('１月:12月'!AF20)</f>
        <v>0</v>
      </c>
      <c r="AG20" s="92">
        <f>SUM('１月:12月'!AG20)</f>
        <v>0</v>
      </c>
      <c r="AH20" s="92">
        <f>SUM('１月:12月'!AH20)</f>
        <v>0</v>
      </c>
      <c r="AI20" s="92">
        <f>SUM('１月:12月'!AI20)</f>
        <v>0</v>
      </c>
      <c r="AJ20" s="92">
        <f>SUM('１月:12月'!AJ20)</f>
        <v>0</v>
      </c>
      <c r="AK20" s="92">
        <f>SUM('１月:12月'!AK20)</f>
        <v>0</v>
      </c>
      <c r="AL20" s="92">
        <f>SUM('１月:12月'!AL20)</f>
        <v>0</v>
      </c>
      <c r="AM20" s="92">
        <f>SUM('１月:12月'!AM20)</f>
        <v>0</v>
      </c>
      <c r="AN20" s="92">
        <f>SUM('１月:12月'!AN20)</f>
        <v>0</v>
      </c>
      <c r="AO20" s="92">
        <f>SUM('１月:12月'!AO20)</f>
        <v>0</v>
      </c>
      <c r="AP20" s="92">
        <f>SUM('１月:12月'!AP20)</f>
        <v>0</v>
      </c>
      <c r="AQ20" s="92">
        <f t="shared" si="2"/>
        <v>48</v>
      </c>
      <c r="AR20" s="92">
        <f>SUM('１月:12月'!AR20)</f>
        <v>3418.9150000000004</v>
      </c>
      <c r="AS20" s="92">
        <f>SUM('１月:12月'!AS20)</f>
        <v>329038.059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97">
        <f>SUM('１月:12月'!D21)</f>
        <v>1</v>
      </c>
      <c r="E21" s="97">
        <f>SUM('１月:12月'!E21)</f>
        <v>13.153</v>
      </c>
      <c r="F21" s="97">
        <f>SUM('１月:12月'!F21)</f>
        <v>1102.272</v>
      </c>
      <c r="G21" s="97">
        <f>SUM('１月:12月'!G21)</f>
        <v>0</v>
      </c>
      <c r="H21" s="97">
        <f>SUM('１月:12月'!H21)</f>
        <v>0</v>
      </c>
      <c r="I21" s="97">
        <f>SUM('１月:12月'!I21)</f>
        <v>0</v>
      </c>
      <c r="J21" s="97">
        <f>SUM('１月:12月'!J21)</f>
        <v>1</v>
      </c>
      <c r="K21" s="97">
        <f>SUM('１月:12月'!K21)</f>
        <v>13.153</v>
      </c>
      <c r="L21" s="97">
        <f>SUM('１月:12月'!L21)</f>
        <v>1102.272</v>
      </c>
      <c r="M21" s="97">
        <f>SUM('１月:12月'!M21)</f>
        <v>71</v>
      </c>
      <c r="N21" s="97">
        <f>SUM('１月:12月'!N21)</f>
        <v>5040.989</v>
      </c>
      <c r="O21" s="97">
        <f>SUM('１月:12月'!O21)</f>
        <v>482149.75600000005</v>
      </c>
      <c r="P21" s="97">
        <f>SUM('１月:12月'!P21)</f>
        <v>0</v>
      </c>
      <c r="Q21" s="97">
        <f>SUM('１月:12月'!Q21)</f>
        <v>0</v>
      </c>
      <c r="R21" s="97">
        <f>SUM('１月:12月'!R21)</f>
        <v>0</v>
      </c>
      <c r="S21" s="97">
        <f>SUM('１月:12月'!S21)</f>
        <v>0</v>
      </c>
      <c r="T21" s="97">
        <f>SUM('１月:12月'!T21)</f>
        <v>0</v>
      </c>
      <c r="U21" s="97">
        <f>SUM('１月:12月'!U21)</f>
        <v>0</v>
      </c>
      <c r="V21" s="97">
        <f t="shared" si="1"/>
        <v>0</v>
      </c>
      <c r="W21" s="97">
        <f t="shared" si="0"/>
        <v>0</v>
      </c>
      <c r="X21" s="149">
        <f t="shared" si="0"/>
        <v>0</v>
      </c>
      <c r="Y21" s="97">
        <f>SUM('１月:12月'!Y21)</f>
        <v>55</v>
      </c>
      <c r="Z21" s="97">
        <f>SUM('１月:12月'!Z21)</f>
        <v>4976.762000000001</v>
      </c>
      <c r="AA21" s="97">
        <f>SUM('１月:12月'!AA21)</f>
        <v>460610.45399999997</v>
      </c>
      <c r="AB21" s="97">
        <f>SUM('１月:12月'!AB21)</f>
        <v>0</v>
      </c>
      <c r="AC21" s="97">
        <f>SUM('１月:12月'!AC21)</f>
        <v>0</v>
      </c>
      <c r="AD21" s="97">
        <f>SUM('１月:12月'!AD21)</f>
        <v>0</v>
      </c>
      <c r="AE21" s="97">
        <f>SUM('１月:12月'!AE21)</f>
        <v>0</v>
      </c>
      <c r="AF21" s="97">
        <f>SUM('１月:12月'!AF21)</f>
        <v>0</v>
      </c>
      <c r="AG21" s="97">
        <f>SUM('１月:12月'!AG21)</f>
        <v>0</v>
      </c>
      <c r="AH21" s="97">
        <f>SUM('１月:12月'!AH21)</f>
        <v>0</v>
      </c>
      <c r="AI21" s="97">
        <f>SUM('１月:12月'!AI21)</f>
        <v>0</v>
      </c>
      <c r="AJ21" s="97">
        <f>SUM('１月:12月'!AJ21)</f>
        <v>0</v>
      </c>
      <c r="AK21" s="97">
        <f>SUM('１月:12月'!AK21)</f>
        <v>0</v>
      </c>
      <c r="AL21" s="97">
        <f>SUM('１月:12月'!AL21)</f>
        <v>0</v>
      </c>
      <c r="AM21" s="97">
        <f>SUM('１月:12月'!AM21)</f>
        <v>0</v>
      </c>
      <c r="AN21" s="97">
        <f>SUM('１月:12月'!AN21)</f>
        <v>0</v>
      </c>
      <c r="AO21" s="97">
        <f>SUM('１月:12月'!AO21)</f>
        <v>0</v>
      </c>
      <c r="AP21" s="97">
        <f>SUM('１月:12月'!AP21)</f>
        <v>0</v>
      </c>
      <c r="AQ21" s="97">
        <f t="shared" si="2"/>
        <v>127</v>
      </c>
      <c r="AR21" s="97">
        <f>SUM('１月:12月'!AR21)</f>
        <v>10030.903999999999</v>
      </c>
      <c r="AS21" s="97">
        <f>SUM('１月:12月'!AS21)</f>
        <v>943862.4820000001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92">
        <f>SUM('１月:12月'!D22)</f>
        <v>0</v>
      </c>
      <c r="E22" s="92">
        <f>SUM('１月:12月'!E22)</f>
        <v>0</v>
      </c>
      <c r="F22" s="92">
        <f>SUM('１月:12月'!F22)</f>
        <v>0</v>
      </c>
      <c r="G22" s="92">
        <f>SUM('１月:12月'!G22)</f>
        <v>0</v>
      </c>
      <c r="H22" s="92">
        <f>SUM('１月:12月'!H22)</f>
        <v>0</v>
      </c>
      <c r="I22" s="92">
        <f>SUM('１月:12月'!I22)</f>
        <v>0</v>
      </c>
      <c r="J22" s="92">
        <f>SUM('１月:12月'!J22)</f>
        <v>0</v>
      </c>
      <c r="K22" s="92">
        <f>SUM('１月:12月'!K22)</f>
        <v>0</v>
      </c>
      <c r="L22" s="92">
        <f>SUM('１月:12月'!L22)</f>
        <v>0</v>
      </c>
      <c r="M22" s="92">
        <f>SUM('１月:12月'!M22)</f>
        <v>0</v>
      </c>
      <c r="N22" s="92">
        <f>SUM('１月:12月'!N22)</f>
        <v>0</v>
      </c>
      <c r="O22" s="92">
        <f>SUM('１月:12月'!O22)</f>
        <v>0</v>
      </c>
      <c r="P22" s="92">
        <f>SUM('１月:12月'!P22)</f>
        <v>0</v>
      </c>
      <c r="Q22" s="92">
        <f>SUM('１月:12月'!Q22)</f>
        <v>0</v>
      </c>
      <c r="R22" s="92">
        <f>SUM('１月:12月'!R22)</f>
        <v>0</v>
      </c>
      <c r="S22" s="92">
        <f>SUM('１月:12月'!S22)</f>
        <v>0</v>
      </c>
      <c r="T22" s="92">
        <f>SUM('１月:12月'!T22)</f>
        <v>0</v>
      </c>
      <c r="U22" s="92">
        <f>SUM('１月:12月'!U22)</f>
        <v>0</v>
      </c>
      <c r="V22" s="92">
        <f t="shared" si="1"/>
        <v>0</v>
      </c>
      <c r="W22" s="92">
        <f t="shared" si="1"/>
        <v>0</v>
      </c>
      <c r="X22" s="147">
        <f t="shared" si="1"/>
        <v>0</v>
      </c>
      <c r="Y22" s="92">
        <f>SUM('１月:12月'!Y22)</f>
        <v>0</v>
      </c>
      <c r="Z22" s="92">
        <f>SUM('１月:12月'!Z22)</f>
        <v>0</v>
      </c>
      <c r="AA22" s="92">
        <f>SUM('１月:12月'!AA22)</f>
        <v>0</v>
      </c>
      <c r="AB22" s="92">
        <f>SUM('１月:12月'!AB22)</f>
        <v>0</v>
      </c>
      <c r="AC22" s="92">
        <f>SUM('１月:12月'!AC22)</f>
        <v>0</v>
      </c>
      <c r="AD22" s="92">
        <f>SUM('１月:12月'!AD22)</f>
        <v>0</v>
      </c>
      <c r="AE22" s="92">
        <f>SUM('１月:12月'!AE22)</f>
        <v>0</v>
      </c>
      <c r="AF22" s="92">
        <f>SUM('１月:12月'!AF22)</f>
        <v>0</v>
      </c>
      <c r="AG22" s="92">
        <f>SUM('１月:12月'!AG22)</f>
        <v>0</v>
      </c>
      <c r="AH22" s="92">
        <f>SUM('１月:12月'!AH22)</f>
        <v>0</v>
      </c>
      <c r="AI22" s="92">
        <f>SUM('１月:12月'!AI22)</f>
        <v>0</v>
      </c>
      <c r="AJ22" s="92">
        <f>SUM('１月:12月'!AJ22)</f>
        <v>0</v>
      </c>
      <c r="AK22" s="92">
        <f>SUM('１月:12月'!AK22)</f>
        <v>0</v>
      </c>
      <c r="AL22" s="92">
        <f>SUM('１月:12月'!AL22)</f>
        <v>0</v>
      </c>
      <c r="AM22" s="92">
        <f>SUM('１月:12月'!AM22)</f>
        <v>0</v>
      </c>
      <c r="AN22" s="92">
        <f>SUM('１月:12月'!AN22)</f>
        <v>0</v>
      </c>
      <c r="AO22" s="92">
        <f>SUM('１月:12月'!AO22)</f>
        <v>0</v>
      </c>
      <c r="AP22" s="92">
        <f>SUM('１月:12月'!AP22)</f>
        <v>0</v>
      </c>
      <c r="AQ22" s="92">
        <f t="shared" si="2"/>
        <v>0</v>
      </c>
      <c r="AR22" s="92">
        <f>SUM('１月:12月'!AR22)</f>
        <v>0</v>
      </c>
      <c r="AS22" s="92">
        <f>SUM('１月:12月'!AS22)</f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97">
        <f>SUM('１月:12月'!D23)</f>
        <v>0</v>
      </c>
      <c r="E23" s="97">
        <f>SUM('１月:12月'!E23)</f>
        <v>0</v>
      </c>
      <c r="F23" s="97">
        <f>SUM('１月:12月'!F23)</f>
        <v>0</v>
      </c>
      <c r="G23" s="97">
        <f>SUM('１月:12月'!G23)</f>
        <v>0</v>
      </c>
      <c r="H23" s="97">
        <f>SUM('１月:12月'!H23)</f>
        <v>0</v>
      </c>
      <c r="I23" s="97">
        <f>SUM('１月:12月'!I23)</f>
        <v>0</v>
      </c>
      <c r="J23" s="97">
        <f>SUM('１月:12月'!J23)</f>
        <v>0</v>
      </c>
      <c r="K23" s="97">
        <f>SUM('１月:12月'!K23)</f>
        <v>0</v>
      </c>
      <c r="L23" s="97">
        <f>SUM('１月:12月'!L23)</f>
        <v>0</v>
      </c>
      <c r="M23" s="97">
        <f>SUM('１月:12月'!M23)</f>
        <v>0</v>
      </c>
      <c r="N23" s="97">
        <f>SUM('１月:12月'!N23)</f>
        <v>0</v>
      </c>
      <c r="O23" s="97">
        <f>SUM('１月:12月'!O23)</f>
        <v>0</v>
      </c>
      <c r="P23" s="97">
        <f>SUM('１月:12月'!P23)</f>
        <v>0</v>
      </c>
      <c r="Q23" s="97">
        <f>SUM('１月:12月'!Q23)</f>
        <v>0</v>
      </c>
      <c r="R23" s="97">
        <f>SUM('１月:12月'!R23)</f>
        <v>0</v>
      </c>
      <c r="S23" s="97">
        <f>SUM('１月:12月'!S23)</f>
        <v>0</v>
      </c>
      <c r="T23" s="97">
        <f>SUM('１月:12月'!T23)</f>
        <v>0</v>
      </c>
      <c r="U23" s="97">
        <f>SUM('１月:12月'!U23)</f>
        <v>0</v>
      </c>
      <c r="V23" s="97">
        <f t="shared" si="1"/>
        <v>0</v>
      </c>
      <c r="W23" s="97">
        <f t="shared" si="1"/>
        <v>0</v>
      </c>
      <c r="X23" s="149">
        <f t="shared" si="1"/>
        <v>0</v>
      </c>
      <c r="Y23" s="97">
        <f>SUM('１月:12月'!Y23)</f>
        <v>0</v>
      </c>
      <c r="Z23" s="97">
        <f>SUM('１月:12月'!Z23)</f>
        <v>0</v>
      </c>
      <c r="AA23" s="97">
        <f>SUM('１月:12月'!AA23)</f>
        <v>0</v>
      </c>
      <c r="AB23" s="97">
        <f>SUM('１月:12月'!AB23)</f>
        <v>0</v>
      </c>
      <c r="AC23" s="97">
        <f>SUM('１月:12月'!AC23)</f>
        <v>0</v>
      </c>
      <c r="AD23" s="97">
        <f>SUM('１月:12月'!AD23)</f>
        <v>0</v>
      </c>
      <c r="AE23" s="97">
        <f>SUM('１月:12月'!AE23)</f>
        <v>0</v>
      </c>
      <c r="AF23" s="97">
        <f>SUM('１月:12月'!AF23)</f>
        <v>0</v>
      </c>
      <c r="AG23" s="97">
        <f>SUM('１月:12月'!AG23)</f>
        <v>0</v>
      </c>
      <c r="AH23" s="97">
        <f>SUM('１月:12月'!AH23)</f>
        <v>0</v>
      </c>
      <c r="AI23" s="97">
        <f>SUM('１月:12月'!AI23)</f>
        <v>0</v>
      </c>
      <c r="AJ23" s="97">
        <f>SUM('１月:12月'!AJ23)</f>
        <v>0</v>
      </c>
      <c r="AK23" s="97">
        <f>SUM('１月:12月'!AK23)</f>
        <v>0</v>
      </c>
      <c r="AL23" s="97">
        <f>SUM('１月:12月'!AL23)</f>
        <v>0</v>
      </c>
      <c r="AM23" s="97">
        <f>SUM('１月:12月'!AM23)</f>
        <v>0</v>
      </c>
      <c r="AN23" s="97">
        <f>SUM('１月:12月'!AN23)</f>
        <v>0</v>
      </c>
      <c r="AO23" s="97">
        <f>SUM('１月:12月'!AO23)</f>
        <v>0</v>
      </c>
      <c r="AP23" s="97">
        <f>SUM('１月:12月'!AP23)</f>
        <v>0</v>
      </c>
      <c r="AQ23" s="97">
        <f t="shared" si="2"/>
        <v>0</v>
      </c>
      <c r="AR23" s="97">
        <f>SUM('１月:12月'!AR23)</f>
        <v>0</v>
      </c>
      <c r="AS23" s="97">
        <f>SUM('１月:12月'!AS23)</f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92">
        <f>SUM('１月:12月'!D24)</f>
        <v>7</v>
      </c>
      <c r="E24" s="92">
        <f>SUM('１月:12月'!E24)</f>
        <v>37.3536</v>
      </c>
      <c r="F24" s="92">
        <f>SUM('１月:12月'!F24)</f>
        <v>9485.264</v>
      </c>
      <c r="G24" s="92">
        <f>SUM('１月:12月'!G24)</f>
        <v>2</v>
      </c>
      <c r="H24" s="92">
        <f>SUM('１月:12月'!H24)</f>
        <v>9.4662</v>
      </c>
      <c r="I24" s="92">
        <f>SUM('１月:12月'!I24)</f>
        <v>2808.288</v>
      </c>
      <c r="J24" s="92">
        <f>SUM('１月:12月'!J24)</f>
        <v>9</v>
      </c>
      <c r="K24" s="92">
        <f>SUM('１月:12月'!K24)</f>
        <v>46.819799999999994</v>
      </c>
      <c r="L24" s="92">
        <f>SUM('１月:12月'!L24)</f>
        <v>12293.552</v>
      </c>
      <c r="M24" s="92">
        <f>SUM('１月:12月'!M24)</f>
        <v>129</v>
      </c>
      <c r="N24" s="92">
        <f>SUM('１月:12月'!N24)</f>
        <v>439.1054</v>
      </c>
      <c r="O24" s="92">
        <f>SUM('１月:12月'!O24)</f>
        <v>121683.551</v>
      </c>
      <c r="P24" s="92">
        <f>SUM('１月:12月'!P24)</f>
        <v>0</v>
      </c>
      <c r="Q24" s="92">
        <f>SUM('１月:12月'!Q24)</f>
        <v>0</v>
      </c>
      <c r="R24" s="92">
        <f>SUM('１月:12月'!R24)</f>
        <v>0</v>
      </c>
      <c r="S24" s="92">
        <f>SUM('１月:12月'!S24)</f>
        <v>0</v>
      </c>
      <c r="T24" s="92">
        <f>SUM('１月:12月'!T24)</f>
        <v>0</v>
      </c>
      <c r="U24" s="92">
        <f>SUM('１月:12月'!U24)</f>
        <v>0</v>
      </c>
      <c r="V24" s="92">
        <f t="shared" si="1"/>
        <v>0</v>
      </c>
      <c r="W24" s="92">
        <f t="shared" si="1"/>
        <v>0</v>
      </c>
      <c r="X24" s="147">
        <f t="shared" si="1"/>
        <v>0</v>
      </c>
      <c r="Y24" s="92">
        <f>SUM('１月:12月'!Y24)</f>
        <v>0</v>
      </c>
      <c r="Z24" s="92">
        <f>SUM('１月:12月'!Z24)</f>
        <v>0</v>
      </c>
      <c r="AA24" s="92">
        <f>SUM('１月:12月'!AA24)</f>
        <v>0</v>
      </c>
      <c r="AB24" s="92">
        <f>SUM('１月:12月'!AB24)</f>
        <v>0</v>
      </c>
      <c r="AC24" s="92">
        <f>SUM('１月:12月'!AC24)</f>
        <v>0</v>
      </c>
      <c r="AD24" s="92">
        <f>SUM('１月:12月'!AD24)</f>
        <v>0</v>
      </c>
      <c r="AE24" s="92">
        <f>SUM('１月:12月'!AE24)</f>
        <v>0</v>
      </c>
      <c r="AF24" s="92">
        <f>SUM('１月:12月'!AF24)</f>
        <v>0</v>
      </c>
      <c r="AG24" s="92">
        <f>SUM('１月:12月'!AG24)</f>
        <v>0</v>
      </c>
      <c r="AH24" s="92">
        <f>SUM('１月:12月'!AH24)</f>
        <v>0</v>
      </c>
      <c r="AI24" s="92">
        <f>SUM('１月:12月'!AI24)</f>
        <v>0</v>
      </c>
      <c r="AJ24" s="92">
        <f>SUM('１月:12月'!AJ24)</f>
        <v>0</v>
      </c>
      <c r="AK24" s="92">
        <f>SUM('１月:12月'!AK24)</f>
        <v>0</v>
      </c>
      <c r="AL24" s="92">
        <f>SUM('１月:12月'!AL24)</f>
        <v>0</v>
      </c>
      <c r="AM24" s="92">
        <f>SUM('１月:12月'!AM24)</f>
        <v>0</v>
      </c>
      <c r="AN24" s="92">
        <f>SUM('１月:12月'!AN24)</f>
        <v>0</v>
      </c>
      <c r="AO24" s="92">
        <f>SUM('１月:12月'!AO24)</f>
        <v>0</v>
      </c>
      <c r="AP24" s="92">
        <f>SUM('１月:12月'!AP24)</f>
        <v>0</v>
      </c>
      <c r="AQ24" s="92">
        <f t="shared" si="2"/>
        <v>138</v>
      </c>
      <c r="AR24" s="92">
        <f>SUM('１月:12月'!AR24)</f>
        <v>485.92519999999996</v>
      </c>
      <c r="AS24" s="92">
        <f>SUM('１月:12月'!AS24)</f>
        <v>133977.103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97">
        <f>SUM('１月:12月'!D25)</f>
        <v>25</v>
      </c>
      <c r="E25" s="97">
        <f>SUM('１月:12月'!E25)</f>
        <v>432.07259999999997</v>
      </c>
      <c r="F25" s="97">
        <f>SUM('１月:12月'!F25)</f>
        <v>107284.79</v>
      </c>
      <c r="G25" s="97">
        <f>SUM('１月:12月'!G25)</f>
        <v>54</v>
      </c>
      <c r="H25" s="97">
        <f>SUM('１月:12月'!H25)</f>
        <v>568.102</v>
      </c>
      <c r="I25" s="97">
        <f>SUM('１月:12月'!I25)</f>
        <v>127304.69899999998</v>
      </c>
      <c r="J25" s="97">
        <f>SUM('１月:12月'!J25)</f>
        <v>79</v>
      </c>
      <c r="K25" s="97">
        <f>SUM('１月:12月'!K25)</f>
        <v>1000.1745999999999</v>
      </c>
      <c r="L25" s="97">
        <f>SUM('１月:12月'!L25)</f>
        <v>234589.489</v>
      </c>
      <c r="M25" s="97">
        <f>SUM('１月:12月'!M25)</f>
        <v>117</v>
      </c>
      <c r="N25" s="97">
        <f>SUM('１月:12月'!N25)</f>
        <v>578.3365</v>
      </c>
      <c r="O25" s="97">
        <f>SUM('１月:12月'!O25)</f>
        <v>176688.22499999998</v>
      </c>
      <c r="P25" s="97">
        <f>SUM('１月:12月'!P25)</f>
        <v>0</v>
      </c>
      <c r="Q25" s="97">
        <f>SUM('１月:12月'!Q25)</f>
        <v>0</v>
      </c>
      <c r="R25" s="97">
        <f>SUM('１月:12月'!R25)</f>
        <v>0</v>
      </c>
      <c r="S25" s="97">
        <f>SUM('１月:12月'!S25)</f>
        <v>0</v>
      </c>
      <c r="T25" s="97">
        <f>SUM('１月:12月'!T25)</f>
        <v>0</v>
      </c>
      <c r="U25" s="97">
        <f>SUM('１月:12月'!U25)</f>
        <v>0</v>
      </c>
      <c r="V25" s="97">
        <f t="shared" si="1"/>
        <v>0</v>
      </c>
      <c r="W25" s="97">
        <f t="shared" si="1"/>
        <v>0</v>
      </c>
      <c r="X25" s="149">
        <f t="shared" si="1"/>
        <v>0</v>
      </c>
      <c r="Y25" s="97">
        <f>SUM('１月:12月'!Y25)</f>
        <v>0</v>
      </c>
      <c r="Z25" s="97">
        <f>SUM('１月:12月'!Z25)</f>
        <v>0</v>
      </c>
      <c r="AA25" s="97">
        <f>SUM('１月:12月'!AA25)</f>
        <v>0</v>
      </c>
      <c r="AB25" s="97">
        <f>SUM('１月:12月'!AB25)</f>
        <v>0</v>
      </c>
      <c r="AC25" s="97">
        <f>SUM('１月:12月'!AC25)</f>
        <v>0</v>
      </c>
      <c r="AD25" s="97">
        <f>SUM('１月:12月'!AD25)</f>
        <v>0</v>
      </c>
      <c r="AE25" s="97">
        <f>SUM('１月:12月'!AE25)</f>
        <v>0</v>
      </c>
      <c r="AF25" s="97">
        <f>SUM('１月:12月'!AF25)</f>
        <v>0</v>
      </c>
      <c r="AG25" s="97">
        <f>SUM('１月:12月'!AG25)</f>
        <v>0</v>
      </c>
      <c r="AH25" s="97">
        <f>SUM('１月:12月'!AH25)</f>
        <v>0</v>
      </c>
      <c r="AI25" s="97">
        <f>SUM('１月:12月'!AI25)</f>
        <v>0</v>
      </c>
      <c r="AJ25" s="97">
        <f>SUM('１月:12月'!AJ25)</f>
        <v>0</v>
      </c>
      <c r="AK25" s="97">
        <f>SUM('１月:12月'!AK25)</f>
        <v>0</v>
      </c>
      <c r="AL25" s="97">
        <f>SUM('１月:12月'!AL25)</f>
        <v>0</v>
      </c>
      <c r="AM25" s="97">
        <f>SUM('１月:12月'!AM25)</f>
        <v>0</v>
      </c>
      <c r="AN25" s="97">
        <f>SUM('１月:12月'!AN25)</f>
        <v>0</v>
      </c>
      <c r="AO25" s="97">
        <f>SUM('１月:12月'!AO25)</f>
        <v>0</v>
      </c>
      <c r="AP25" s="97">
        <f>SUM('１月:12月'!AP25)</f>
        <v>0</v>
      </c>
      <c r="AQ25" s="97">
        <f t="shared" si="2"/>
        <v>196</v>
      </c>
      <c r="AR25" s="97">
        <f>SUM('１月:12月'!AR25)</f>
        <v>1578.5111</v>
      </c>
      <c r="AS25" s="97">
        <f>SUM('１月:12月'!AS25)</f>
        <v>411277.71400000004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92">
        <f>SUM('１月:12月'!D26)</f>
        <v>0</v>
      </c>
      <c r="E26" s="92">
        <f>SUM('１月:12月'!E26)</f>
        <v>0</v>
      </c>
      <c r="F26" s="92">
        <f>SUM('１月:12月'!F26)</f>
        <v>0</v>
      </c>
      <c r="G26" s="92">
        <f>SUM('１月:12月'!G26)</f>
        <v>0</v>
      </c>
      <c r="H26" s="92">
        <f>SUM('１月:12月'!H26)</f>
        <v>0</v>
      </c>
      <c r="I26" s="92">
        <f>SUM('１月:12月'!I26)</f>
        <v>0</v>
      </c>
      <c r="J26" s="92">
        <f>SUM('１月:12月'!J26)</f>
        <v>0</v>
      </c>
      <c r="K26" s="92">
        <f>SUM('１月:12月'!K26)</f>
        <v>0</v>
      </c>
      <c r="L26" s="92">
        <f>SUM('１月:12月'!L26)</f>
        <v>0</v>
      </c>
      <c r="M26" s="92">
        <f>SUM('１月:12月'!M26)</f>
        <v>0</v>
      </c>
      <c r="N26" s="92">
        <f>SUM('１月:12月'!N26)</f>
        <v>0</v>
      </c>
      <c r="O26" s="92">
        <f>SUM('１月:12月'!O26)</f>
        <v>0</v>
      </c>
      <c r="P26" s="92">
        <f>SUM('１月:12月'!P26)</f>
        <v>0</v>
      </c>
      <c r="Q26" s="92">
        <f>SUM('１月:12月'!Q26)</f>
        <v>0</v>
      </c>
      <c r="R26" s="92">
        <f>SUM('１月:12月'!R26)</f>
        <v>0</v>
      </c>
      <c r="S26" s="92">
        <f>SUM('１月:12月'!S26)</f>
        <v>0</v>
      </c>
      <c r="T26" s="92">
        <f>SUM('１月:12月'!T26)</f>
        <v>0</v>
      </c>
      <c r="U26" s="92">
        <f>SUM('１月:12月'!U26)</f>
        <v>0</v>
      </c>
      <c r="V26" s="92">
        <f t="shared" si="1"/>
        <v>0</v>
      </c>
      <c r="W26" s="92">
        <f t="shared" si="1"/>
        <v>0</v>
      </c>
      <c r="X26" s="147">
        <f t="shared" si="1"/>
        <v>0</v>
      </c>
      <c r="Y26" s="92">
        <f>SUM('１月:12月'!Y26)</f>
        <v>0</v>
      </c>
      <c r="Z26" s="92">
        <f>SUM('１月:12月'!Z26)</f>
        <v>0</v>
      </c>
      <c r="AA26" s="92">
        <f>SUM('１月:12月'!AA26)</f>
        <v>0</v>
      </c>
      <c r="AB26" s="92">
        <f>SUM('１月:12月'!AB26)</f>
        <v>0</v>
      </c>
      <c r="AC26" s="92">
        <f>SUM('１月:12月'!AC26)</f>
        <v>0</v>
      </c>
      <c r="AD26" s="92">
        <f>SUM('１月:12月'!AD26)</f>
        <v>0</v>
      </c>
      <c r="AE26" s="92">
        <f>SUM('１月:12月'!AE26)</f>
        <v>0</v>
      </c>
      <c r="AF26" s="92">
        <f>SUM('１月:12月'!AF26)</f>
        <v>0</v>
      </c>
      <c r="AG26" s="92">
        <f>SUM('１月:12月'!AG26)</f>
        <v>0</v>
      </c>
      <c r="AH26" s="92">
        <f>SUM('１月:12月'!AH26)</f>
        <v>0</v>
      </c>
      <c r="AI26" s="92">
        <f>SUM('１月:12月'!AI26)</f>
        <v>0</v>
      </c>
      <c r="AJ26" s="92">
        <f>SUM('１月:12月'!AJ26)</f>
        <v>0</v>
      </c>
      <c r="AK26" s="92">
        <f>SUM('１月:12月'!AK26)</f>
        <v>0</v>
      </c>
      <c r="AL26" s="92">
        <f>SUM('１月:12月'!AL26)</f>
        <v>0</v>
      </c>
      <c r="AM26" s="92">
        <f>SUM('１月:12月'!AM26)</f>
        <v>0</v>
      </c>
      <c r="AN26" s="92">
        <f>SUM('１月:12月'!AN26)</f>
        <v>0</v>
      </c>
      <c r="AO26" s="92">
        <f>SUM('１月:12月'!AO26)</f>
        <v>0</v>
      </c>
      <c r="AP26" s="92">
        <f>SUM('１月:12月'!AP26)</f>
        <v>0</v>
      </c>
      <c r="AQ26" s="92">
        <f t="shared" si="2"/>
        <v>0</v>
      </c>
      <c r="AR26" s="92">
        <f>SUM('１月:12月'!AR26)</f>
        <v>0</v>
      </c>
      <c r="AS26" s="92">
        <f>SUM('１月:12月'!AS26)</f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97">
        <f>SUM('１月:12月'!D27)</f>
        <v>0</v>
      </c>
      <c r="E27" s="97">
        <f>SUM('１月:12月'!E27)</f>
        <v>0</v>
      </c>
      <c r="F27" s="97">
        <f>SUM('１月:12月'!F27)</f>
        <v>0</v>
      </c>
      <c r="G27" s="97">
        <f>SUM('１月:12月'!G27)</f>
        <v>0</v>
      </c>
      <c r="H27" s="97">
        <f>SUM('１月:12月'!H27)</f>
        <v>0</v>
      </c>
      <c r="I27" s="97">
        <f>SUM('１月:12月'!I27)</f>
        <v>0</v>
      </c>
      <c r="J27" s="97">
        <f>SUM('１月:12月'!J27)</f>
        <v>0</v>
      </c>
      <c r="K27" s="97">
        <f>SUM('１月:12月'!K27)</f>
        <v>0</v>
      </c>
      <c r="L27" s="97">
        <f>SUM('１月:12月'!L27)</f>
        <v>0</v>
      </c>
      <c r="M27" s="97">
        <f>SUM('１月:12月'!M27)</f>
        <v>0</v>
      </c>
      <c r="N27" s="97">
        <f>SUM('１月:12月'!N27)</f>
        <v>0</v>
      </c>
      <c r="O27" s="97">
        <f>SUM('１月:12月'!O27)</f>
        <v>0</v>
      </c>
      <c r="P27" s="97">
        <f>SUM('１月:12月'!P27)</f>
        <v>0</v>
      </c>
      <c r="Q27" s="97">
        <f>SUM('１月:12月'!Q27)</f>
        <v>0</v>
      </c>
      <c r="R27" s="97">
        <f>SUM('１月:12月'!R27)</f>
        <v>0</v>
      </c>
      <c r="S27" s="97">
        <f>SUM('１月:12月'!S27)</f>
        <v>0</v>
      </c>
      <c r="T27" s="97">
        <f>SUM('１月:12月'!T27)</f>
        <v>0</v>
      </c>
      <c r="U27" s="97">
        <f>SUM('１月:12月'!U27)</f>
        <v>0</v>
      </c>
      <c r="V27" s="97">
        <f t="shared" si="1"/>
        <v>0</v>
      </c>
      <c r="W27" s="97">
        <f t="shared" si="1"/>
        <v>0</v>
      </c>
      <c r="X27" s="149">
        <f t="shared" si="1"/>
        <v>0</v>
      </c>
      <c r="Y27" s="97">
        <f>SUM('１月:12月'!Y27)</f>
        <v>0</v>
      </c>
      <c r="Z27" s="97">
        <f>SUM('１月:12月'!Z27)</f>
        <v>0</v>
      </c>
      <c r="AA27" s="97">
        <f>SUM('１月:12月'!AA27)</f>
        <v>0</v>
      </c>
      <c r="AB27" s="97">
        <f>SUM('１月:12月'!AB27)</f>
        <v>0</v>
      </c>
      <c r="AC27" s="97">
        <f>SUM('１月:12月'!AC27)</f>
        <v>0</v>
      </c>
      <c r="AD27" s="97">
        <f>SUM('１月:12月'!AD27)</f>
        <v>0</v>
      </c>
      <c r="AE27" s="97">
        <f>SUM('１月:12月'!AE27)</f>
        <v>0</v>
      </c>
      <c r="AF27" s="97">
        <f>SUM('１月:12月'!AF27)</f>
        <v>0</v>
      </c>
      <c r="AG27" s="97">
        <f>SUM('１月:12月'!AG27)</f>
        <v>0</v>
      </c>
      <c r="AH27" s="97">
        <f>SUM('１月:12月'!AH27)</f>
        <v>0</v>
      </c>
      <c r="AI27" s="97">
        <f>SUM('１月:12月'!AI27)</f>
        <v>0</v>
      </c>
      <c r="AJ27" s="97">
        <f>SUM('１月:12月'!AJ27)</f>
        <v>0</v>
      </c>
      <c r="AK27" s="97">
        <f>SUM('１月:12月'!AK27)</f>
        <v>0</v>
      </c>
      <c r="AL27" s="97">
        <f>SUM('１月:12月'!AL27)</f>
        <v>0</v>
      </c>
      <c r="AM27" s="97">
        <f>SUM('１月:12月'!AM27)</f>
        <v>0</v>
      </c>
      <c r="AN27" s="97">
        <f>SUM('１月:12月'!AN27)</f>
        <v>0</v>
      </c>
      <c r="AO27" s="97">
        <f>SUM('１月:12月'!AO27)</f>
        <v>0</v>
      </c>
      <c r="AP27" s="97">
        <f>SUM('１月:12月'!AP27)</f>
        <v>0</v>
      </c>
      <c r="AQ27" s="97">
        <f t="shared" si="2"/>
        <v>0</v>
      </c>
      <c r="AR27" s="97">
        <f>SUM('１月:12月'!AR27)</f>
        <v>0</v>
      </c>
      <c r="AS27" s="97">
        <f>SUM('１月:12月'!AS27)</f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92">
        <f>SUM('１月:12月'!D28)</f>
        <v>0</v>
      </c>
      <c r="E28" s="92">
        <f>SUM('１月:12月'!E28)</f>
        <v>0</v>
      </c>
      <c r="F28" s="92">
        <f>SUM('１月:12月'!F28)</f>
        <v>0</v>
      </c>
      <c r="G28" s="92">
        <f>SUM('１月:12月'!G28)</f>
        <v>0</v>
      </c>
      <c r="H28" s="92">
        <f>SUM('１月:12月'!H28)</f>
        <v>0</v>
      </c>
      <c r="I28" s="92">
        <f>SUM('１月:12月'!I28)</f>
        <v>0</v>
      </c>
      <c r="J28" s="92">
        <f>SUM('１月:12月'!J28)</f>
        <v>0</v>
      </c>
      <c r="K28" s="92">
        <f>SUM('１月:12月'!K28)</f>
        <v>0</v>
      </c>
      <c r="L28" s="92">
        <f>SUM('１月:12月'!L28)</f>
        <v>0</v>
      </c>
      <c r="M28" s="92">
        <f>SUM('１月:12月'!M28)</f>
        <v>0</v>
      </c>
      <c r="N28" s="92">
        <f>SUM('１月:12月'!N28)</f>
        <v>0</v>
      </c>
      <c r="O28" s="92">
        <f>SUM('１月:12月'!O28)</f>
        <v>0</v>
      </c>
      <c r="P28" s="92">
        <f>SUM('１月:12月'!P28)</f>
        <v>0</v>
      </c>
      <c r="Q28" s="92">
        <f>SUM('１月:12月'!Q28)</f>
        <v>0</v>
      </c>
      <c r="R28" s="92">
        <f>SUM('１月:12月'!R28)</f>
        <v>0</v>
      </c>
      <c r="S28" s="92">
        <f>SUM('１月:12月'!S28)</f>
        <v>0</v>
      </c>
      <c r="T28" s="92">
        <f>SUM('１月:12月'!T28)</f>
        <v>0</v>
      </c>
      <c r="U28" s="92">
        <f>SUM('１月:12月'!U28)</f>
        <v>0</v>
      </c>
      <c r="V28" s="92">
        <f t="shared" si="1"/>
        <v>0</v>
      </c>
      <c r="W28" s="92">
        <f t="shared" si="1"/>
        <v>0</v>
      </c>
      <c r="X28" s="147">
        <f t="shared" si="1"/>
        <v>0</v>
      </c>
      <c r="Y28" s="92">
        <f>SUM('１月:12月'!Y28)</f>
        <v>0</v>
      </c>
      <c r="Z28" s="92">
        <f>SUM('１月:12月'!Z28)</f>
        <v>0</v>
      </c>
      <c r="AA28" s="92">
        <f>SUM('１月:12月'!AA28)</f>
        <v>0</v>
      </c>
      <c r="AB28" s="92">
        <f>SUM('１月:12月'!AB28)</f>
        <v>0</v>
      </c>
      <c r="AC28" s="92">
        <f>SUM('１月:12月'!AC28)</f>
        <v>0</v>
      </c>
      <c r="AD28" s="92">
        <f>SUM('１月:12月'!AD28)</f>
        <v>0</v>
      </c>
      <c r="AE28" s="92">
        <f>SUM('１月:12月'!AE28)</f>
        <v>0</v>
      </c>
      <c r="AF28" s="92">
        <f>SUM('１月:12月'!AF28)</f>
        <v>0</v>
      </c>
      <c r="AG28" s="92">
        <f>SUM('１月:12月'!AG28)</f>
        <v>0</v>
      </c>
      <c r="AH28" s="92">
        <f>SUM('１月:12月'!AH28)</f>
        <v>0</v>
      </c>
      <c r="AI28" s="92">
        <f>SUM('１月:12月'!AI28)</f>
        <v>0</v>
      </c>
      <c r="AJ28" s="92">
        <f>SUM('１月:12月'!AJ28)</f>
        <v>0</v>
      </c>
      <c r="AK28" s="92">
        <f>SUM('１月:12月'!AK28)</f>
        <v>0</v>
      </c>
      <c r="AL28" s="92">
        <f>SUM('１月:12月'!AL28)</f>
        <v>0</v>
      </c>
      <c r="AM28" s="92">
        <f>SUM('１月:12月'!AM28)</f>
        <v>0</v>
      </c>
      <c r="AN28" s="92">
        <f>SUM('１月:12月'!AN28)</f>
        <v>0</v>
      </c>
      <c r="AO28" s="92">
        <f>SUM('１月:12月'!AO28)</f>
        <v>0</v>
      </c>
      <c r="AP28" s="92">
        <f>SUM('１月:12月'!AP28)</f>
        <v>0</v>
      </c>
      <c r="AQ28" s="92">
        <f t="shared" si="2"/>
        <v>0</v>
      </c>
      <c r="AR28" s="92">
        <f>SUM('１月:12月'!AR28)</f>
        <v>0</v>
      </c>
      <c r="AS28" s="92">
        <f>SUM('１月:12月'!AS28)</f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97">
        <f>SUM('１月:12月'!D29)</f>
        <v>0</v>
      </c>
      <c r="E29" s="97">
        <f>SUM('１月:12月'!E29)</f>
        <v>0</v>
      </c>
      <c r="F29" s="97">
        <f>SUM('１月:12月'!F29)</f>
        <v>0</v>
      </c>
      <c r="G29" s="97">
        <f>SUM('１月:12月'!G29)</f>
        <v>0</v>
      </c>
      <c r="H29" s="97">
        <f>SUM('１月:12月'!H29)</f>
        <v>0</v>
      </c>
      <c r="I29" s="97">
        <f>SUM('１月:12月'!I29)</f>
        <v>0</v>
      </c>
      <c r="J29" s="97">
        <f>SUM('１月:12月'!J29)</f>
        <v>0</v>
      </c>
      <c r="K29" s="97">
        <f>SUM('１月:12月'!K29)</f>
        <v>0</v>
      </c>
      <c r="L29" s="97">
        <f>SUM('１月:12月'!L29)</f>
        <v>0</v>
      </c>
      <c r="M29" s="97">
        <f>SUM('１月:12月'!M29)</f>
        <v>0</v>
      </c>
      <c r="N29" s="97">
        <f>SUM('１月:12月'!N29)</f>
        <v>0</v>
      </c>
      <c r="O29" s="97">
        <f>SUM('１月:12月'!O29)</f>
        <v>0</v>
      </c>
      <c r="P29" s="97">
        <f>SUM('１月:12月'!P29)</f>
        <v>0</v>
      </c>
      <c r="Q29" s="97">
        <f>SUM('１月:12月'!Q29)</f>
        <v>0</v>
      </c>
      <c r="R29" s="97">
        <f>SUM('１月:12月'!R29)</f>
        <v>0</v>
      </c>
      <c r="S29" s="97">
        <f>SUM('１月:12月'!S29)</f>
        <v>0</v>
      </c>
      <c r="T29" s="97">
        <f>SUM('１月:12月'!T29)</f>
        <v>0</v>
      </c>
      <c r="U29" s="97">
        <f>SUM('１月:12月'!U29)</f>
        <v>0</v>
      </c>
      <c r="V29" s="97">
        <f t="shared" si="1"/>
        <v>0</v>
      </c>
      <c r="W29" s="97">
        <f t="shared" si="1"/>
        <v>0</v>
      </c>
      <c r="X29" s="149">
        <f t="shared" si="1"/>
        <v>0</v>
      </c>
      <c r="Y29" s="97">
        <f>SUM('１月:12月'!Y29)</f>
        <v>0</v>
      </c>
      <c r="Z29" s="97">
        <f>SUM('１月:12月'!Z29)</f>
        <v>0</v>
      </c>
      <c r="AA29" s="97">
        <f>SUM('１月:12月'!AA29)</f>
        <v>0</v>
      </c>
      <c r="AB29" s="97">
        <f>SUM('１月:12月'!AB29)</f>
        <v>0</v>
      </c>
      <c r="AC29" s="97">
        <f>SUM('１月:12月'!AC29)</f>
        <v>0</v>
      </c>
      <c r="AD29" s="97">
        <f>SUM('１月:12月'!AD29)</f>
        <v>0</v>
      </c>
      <c r="AE29" s="97">
        <f>SUM('１月:12月'!AE29)</f>
        <v>0</v>
      </c>
      <c r="AF29" s="97">
        <f>SUM('１月:12月'!AF29)</f>
        <v>0</v>
      </c>
      <c r="AG29" s="97">
        <f>SUM('１月:12月'!AG29)</f>
        <v>0</v>
      </c>
      <c r="AH29" s="97">
        <f>SUM('１月:12月'!AH29)</f>
        <v>0</v>
      </c>
      <c r="AI29" s="97">
        <f>SUM('１月:12月'!AI29)</f>
        <v>0</v>
      </c>
      <c r="AJ29" s="97">
        <f>SUM('１月:12月'!AJ29)</f>
        <v>0</v>
      </c>
      <c r="AK29" s="97">
        <f>SUM('１月:12月'!AK29)</f>
        <v>0</v>
      </c>
      <c r="AL29" s="97">
        <f>SUM('１月:12月'!AL29)</f>
        <v>0</v>
      </c>
      <c r="AM29" s="97">
        <f>SUM('１月:12月'!AM29)</f>
        <v>0</v>
      </c>
      <c r="AN29" s="97">
        <f>SUM('１月:12月'!AN29)</f>
        <v>0</v>
      </c>
      <c r="AO29" s="97">
        <f>SUM('１月:12月'!AO29)</f>
        <v>0</v>
      </c>
      <c r="AP29" s="97">
        <f>SUM('１月:12月'!AP29)</f>
        <v>0</v>
      </c>
      <c r="AQ29" s="97">
        <f t="shared" si="2"/>
        <v>0</v>
      </c>
      <c r="AR29" s="97">
        <f>SUM('１月:12月'!AR29)</f>
        <v>0</v>
      </c>
      <c r="AS29" s="97">
        <f>SUM('１月:12月'!AS29)</f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92">
        <f>SUM('１月:12月'!D30)</f>
        <v>254</v>
      </c>
      <c r="E30" s="92">
        <f>SUM('１月:12月'!E30)</f>
        <v>46.9886</v>
      </c>
      <c r="F30" s="92">
        <f>SUM('１月:12月'!F30)</f>
        <v>44770.231</v>
      </c>
      <c r="G30" s="92">
        <f>SUM('１月:12月'!G30)</f>
        <v>379</v>
      </c>
      <c r="H30" s="92">
        <f>SUM('１月:12月'!H30)</f>
        <v>67.3016</v>
      </c>
      <c r="I30" s="92">
        <f>SUM('１月:12月'!I30)</f>
        <v>73305.18600000002</v>
      </c>
      <c r="J30" s="92">
        <f>SUM('１月:12月'!J30)</f>
        <v>633</v>
      </c>
      <c r="K30" s="92">
        <f>SUM('１月:12月'!K30)</f>
        <v>114.2902</v>
      </c>
      <c r="L30" s="92">
        <f>SUM('１月:12月'!L30)</f>
        <v>118075.41699999999</v>
      </c>
      <c r="M30" s="92">
        <f>SUM('１月:12月'!M30)</f>
        <v>0</v>
      </c>
      <c r="N30" s="92">
        <f>SUM('１月:12月'!N30)</f>
        <v>0</v>
      </c>
      <c r="O30" s="92">
        <f>SUM('１月:12月'!O30)</f>
        <v>0</v>
      </c>
      <c r="P30" s="92">
        <f>SUM('１月:12月'!P30)</f>
        <v>0</v>
      </c>
      <c r="Q30" s="92">
        <f>SUM('１月:12月'!Q30)</f>
        <v>0</v>
      </c>
      <c r="R30" s="92">
        <f>SUM('１月:12月'!R30)</f>
        <v>0</v>
      </c>
      <c r="S30" s="92">
        <f>SUM('１月:12月'!S30)</f>
        <v>0</v>
      </c>
      <c r="T30" s="92">
        <f>SUM('１月:12月'!T30)</f>
        <v>0</v>
      </c>
      <c r="U30" s="92">
        <f>SUM('１月:12月'!U30)</f>
        <v>0</v>
      </c>
      <c r="V30" s="92">
        <f t="shared" si="1"/>
        <v>0</v>
      </c>
      <c r="W30" s="92">
        <f t="shared" si="1"/>
        <v>0</v>
      </c>
      <c r="X30" s="147">
        <f t="shared" si="1"/>
        <v>0</v>
      </c>
      <c r="Y30" s="92">
        <f>SUM('１月:12月'!Y30)</f>
        <v>1063</v>
      </c>
      <c r="Z30" s="92">
        <f>SUM('１月:12月'!Z30)</f>
        <v>108.8128</v>
      </c>
      <c r="AA30" s="92">
        <f>SUM('１月:12月'!AA30)</f>
        <v>35112.406</v>
      </c>
      <c r="AB30" s="92">
        <f>SUM('１月:12月'!AB30)</f>
        <v>6218</v>
      </c>
      <c r="AC30" s="92">
        <f>SUM('１月:12月'!AC30)</f>
        <v>857.0226</v>
      </c>
      <c r="AD30" s="92">
        <f>SUM('１月:12月'!AD30)</f>
        <v>353661.585</v>
      </c>
      <c r="AE30" s="92">
        <f>SUM('１月:12月'!AE30)</f>
        <v>0</v>
      </c>
      <c r="AF30" s="92">
        <f>SUM('１月:12月'!AF30)</f>
        <v>0</v>
      </c>
      <c r="AG30" s="92">
        <f>SUM('１月:12月'!AG30)</f>
        <v>0</v>
      </c>
      <c r="AH30" s="92">
        <f>SUM('１月:12月'!AH30)</f>
        <v>480</v>
      </c>
      <c r="AI30" s="92">
        <f>SUM('１月:12月'!AI30)</f>
        <v>42.2214</v>
      </c>
      <c r="AJ30" s="92">
        <f>SUM('１月:12月'!AJ30)</f>
        <v>37340.267</v>
      </c>
      <c r="AK30" s="92">
        <f>SUM('１月:12月'!AK30)</f>
        <v>492</v>
      </c>
      <c r="AL30" s="92">
        <f>SUM('１月:12月'!AL30)</f>
        <v>14.6445</v>
      </c>
      <c r="AM30" s="92">
        <f>SUM('１月:12月'!AM30)</f>
        <v>8018.508</v>
      </c>
      <c r="AN30" s="92">
        <f>SUM('１月:12月'!AN30)</f>
        <v>1534</v>
      </c>
      <c r="AO30" s="92">
        <f>SUM('１月:12月'!AO30)</f>
        <v>122.52214999999998</v>
      </c>
      <c r="AP30" s="92">
        <f>SUM('１月:12月'!AP30)</f>
        <v>90801.80099999999</v>
      </c>
      <c r="AQ30" s="92">
        <f t="shared" si="2"/>
        <v>10420</v>
      </c>
      <c r="AR30" s="92">
        <f>SUM('１月:12月'!AR30)</f>
        <v>1259.51365</v>
      </c>
      <c r="AS30" s="92">
        <f>SUM('１月:12月'!AS30)</f>
        <v>643009.984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97">
        <f>SUM('１月:12月'!D31)</f>
        <v>0</v>
      </c>
      <c r="E31" s="97">
        <f>SUM('１月:12月'!E31)</f>
        <v>0</v>
      </c>
      <c r="F31" s="97">
        <f>SUM('１月:12月'!F31)</f>
        <v>0</v>
      </c>
      <c r="G31" s="97">
        <f>SUM('１月:12月'!G31)</f>
        <v>0</v>
      </c>
      <c r="H31" s="97">
        <f>SUM('１月:12月'!H31)</f>
        <v>0</v>
      </c>
      <c r="I31" s="97">
        <f>SUM('１月:12月'!I31)</f>
        <v>0</v>
      </c>
      <c r="J31" s="97">
        <f>SUM('１月:12月'!J31)</f>
        <v>0</v>
      </c>
      <c r="K31" s="97">
        <f>SUM('１月:12月'!K31)</f>
        <v>0</v>
      </c>
      <c r="L31" s="97">
        <f>SUM('１月:12月'!L31)</f>
        <v>0</v>
      </c>
      <c r="M31" s="97">
        <f>SUM('１月:12月'!M31)</f>
        <v>0</v>
      </c>
      <c r="N31" s="97">
        <f>SUM('１月:12月'!N31)</f>
        <v>0</v>
      </c>
      <c r="O31" s="97">
        <f>SUM('１月:12月'!O31)</f>
        <v>0</v>
      </c>
      <c r="P31" s="97">
        <f>SUM('１月:12月'!P31)</f>
        <v>0</v>
      </c>
      <c r="Q31" s="97">
        <f>SUM('１月:12月'!Q31)</f>
        <v>0</v>
      </c>
      <c r="R31" s="97">
        <f>SUM('１月:12月'!R31)</f>
        <v>0</v>
      </c>
      <c r="S31" s="97">
        <f>SUM('１月:12月'!S31)</f>
        <v>0</v>
      </c>
      <c r="T31" s="97">
        <f>SUM('１月:12月'!T31)</f>
        <v>0</v>
      </c>
      <c r="U31" s="97">
        <f>SUM('１月:12月'!U31)</f>
        <v>0</v>
      </c>
      <c r="V31" s="97">
        <f t="shared" si="1"/>
        <v>0</v>
      </c>
      <c r="W31" s="97">
        <f t="shared" si="1"/>
        <v>0</v>
      </c>
      <c r="X31" s="149">
        <f t="shared" si="1"/>
        <v>0</v>
      </c>
      <c r="Y31" s="97">
        <f>SUM('１月:12月'!Y31)</f>
        <v>0</v>
      </c>
      <c r="Z31" s="97">
        <f>SUM('１月:12月'!Z31)</f>
        <v>0</v>
      </c>
      <c r="AA31" s="97">
        <f>SUM('１月:12月'!AA31)</f>
        <v>0</v>
      </c>
      <c r="AB31" s="97">
        <f>SUM('１月:12月'!AB31)</f>
        <v>0</v>
      </c>
      <c r="AC31" s="97">
        <f>SUM('１月:12月'!AC31)</f>
        <v>0</v>
      </c>
      <c r="AD31" s="97">
        <f>SUM('１月:12月'!AD31)</f>
        <v>0</v>
      </c>
      <c r="AE31" s="97">
        <f>SUM('１月:12月'!AE31)</f>
        <v>0</v>
      </c>
      <c r="AF31" s="97">
        <f>SUM('１月:12月'!AF31)</f>
        <v>0</v>
      </c>
      <c r="AG31" s="97">
        <f>SUM('１月:12月'!AG31)</f>
        <v>0</v>
      </c>
      <c r="AH31" s="97">
        <f>SUM('１月:12月'!AH31)</f>
        <v>0</v>
      </c>
      <c r="AI31" s="97">
        <f>SUM('１月:12月'!AI31)</f>
        <v>0</v>
      </c>
      <c r="AJ31" s="97">
        <f>SUM('１月:12月'!AJ31)</f>
        <v>0</v>
      </c>
      <c r="AK31" s="97">
        <f>SUM('１月:12月'!AK31)</f>
        <v>0</v>
      </c>
      <c r="AL31" s="97">
        <f>SUM('１月:12月'!AL31)</f>
        <v>0</v>
      </c>
      <c r="AM31" s="97">
        <f>SUM('１月:12月'!AM31)</f>
        <v>0</v>
      </c>
      <c r="AN31" s="97">
        <f>SUM('１月:12月'!AN31)</f>
        <v>0</v>
      </c>
      <c r="AO31" s="97">
        <f>SUM('１月:12月'!AO31)</f>
        <v>0</v>
      </c>
      <c r="AP31" s="97">
        <f>SUM('１月:12月'!AP31)</f>
        <v>0</v>
      </c>
      <c r="AQ31" s="97">
        <f t="shared" si="2"/>
        <v>0</v>
      </c>
      <c r="AR31" s="97">
        <f>SUM('１月:12月'!AR31)</f>
        <v>0</v>
      </c>
      <c r="AS31" s="97">
        <f>SUM('１月:12月'!AS31)</f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92">
        <f>SUM('１月:12月'!D32)</f>
        <v>0</v>
      </c>
      <c r="E32" s="92">
        <f>SUM('１月:12月'!E32)</f>
        <v>0</v>
      </c>
      <c r="F32" s="92">
        <f>SUM('１月:12月'!F32)</f>
        <v>0</v>
      </c>
      <c r="G32" s="92">
        <f>SUM('１月:12月'!G32)</f>
        <v>1</v>
      </c>
      <c r="H32" s="92">
        <f>SUM('１月:12月'!H32)</f>
        <v>11.8976</v>
      </c>
      <c r="I32" s="92">
        <f>SUM('１月:12月'!I32)</f>
        <v>1299.705</v>
      </c>
      <c r="J32" s="92">
        <f>SUM('１月:12月'!J32)</f>
        <v>1</v>
      </c>
      <c r="K32" s="92">
        <f>SUM('１月:12月'!K32)</f>
        <v>11.8976</v>
      </c>
      <c r="L32" s="92">
        <f>SUM('１月:12月'!L32)</f>
        <v>1299.705</v>
      </c>
      <c r="M32" s="92">
        <f>SUM('１月:12月'!M32)</f>
        <v>310</v>
      </c>
      <c r="N32" s="92">
        <f>SUM('１月:12月'!N32)</f>
        <v>713.0109</v>
      </c>
      <c r="O32" s="92">
        <f>SUM('１月:12月'!O32)</f>
        <v>246880.709</v>
      </c>
      <c r="P32" s="92">
        <f>SUM('１月:12月'!P32)</f>
        <v>263</v>
      </c>
      <c r="Q32" s="92">
        <f>SUM('１月:12月'!Q32)</f>
        <v>3672.5905999999995</v>
      </c>
      <c r="R32" s="92">
        <f>SUM('１月:12月'!R32)</f>
        <v>298881.68299999996</v>
      </c>
      <c r="S32" s="92">
        <f>SUM('１月:12月'!S32)</f>
        <v>0</v>
      </c>
      <c r="T32" s="92">
        <f>SUM('１月:12月'!T32)</f>
        <v>0</v>
      </c>
      <c r="U32" s="92">
        <f>SUM('１月:12月'!U32)</f>
        <v>0</v>
      </c>
      <c r="V32" s="92">
        <f t="shared" si="1"/>
        <v>263</v>
      </c>
      <c r="W32" s="92">
        <f t="shared" si="1"/>
        <v>3672.5905999999995</v>
      </c>
      <c r="X32" s="147">
        <f t="shared" si="1"/>
        <v>298881.68299999996</v>
      </c>
      <c r="Y32" s="92">
        <f>SUM('１月:12月'!Y32)</f>
        <v>525</v>
      </c>
      <c r="Z32" s="92">
        <f>SUM('１月:12月'!Z32)</f>
        <v>5360.0725999999995</v>
      </c>
      <c r="AA32" s="92">
        <f>SUM('１月:12月'!AA32)</f>
        <v>379768.907</v>
      </c>
      <c r="AB32" s="92">
        <f>SUM('１月:12月'!AB32)</f>
        <v>0</v>
      </c>
      <c r="AC32" s="92">
        <f>SUM('１月:12月'!AC32)</f>
        <v>0</v>
      </c>
      <c r="AD32" s="92">
        <f>SUM('１月:12月'!AD32)</f>
        <v>0</v>
      </c>
      <c r="AE32" s="92">
        <f>SUM('１月:12月'!AE32)</f>
        <v>0</v>
      </c>
      <c r="AF32" s="92">
        <f>SUM('１月:12月'!AF32)</f>
        <v>0</v>
      </c>
      <c r="AG32" s="92">
        <f>SUM('１月:12月'!AG32)</f>
        <v>0</v>
      </c>
      <c r="AH32" s="92">
        <f>SUM('１月:12月'!AH32)</f>
        <v>0</v>
      </c>
      <c r="AI32" s="92">
        <f>SUM('１月:12月'!AI32)</f>
        <v>0</v>
      </c>
      <c r="AJ32" s="92">
        <f>SUM('１月:12月'!AJ32)</f>
        <v>0</v>
      </c>
      <c r="AK32" s="92">
        <f>SUM('１月:12月'!AK32)</f>
        <v>1</v>
      </c>
      <c r="AL32" s="92">
        <f>SUM('１月:12月'!AL32)</f>
        <v>0.13</v>
      </c>
      <c r="AM32" s="92">
        <f>SUM('１月:12月'!AM32)</f>
        <v>4.778</v>
      </c>
      <c r="AN32" s="92">
        <f>SUM('１月:12月'!AN32)</f>
        <v>0</v>
      </c>
      <c r="AO32" s="92">
        <f>SUM('１月:12月'!AO32)</f>
        <v>0</v>
      </c>
      <c r="AP32" s="92">
        <f>SUM('１月:12月'!AP32)</f>
        <v>0</v>
      </c>
      <c r="AQ32" s="92">
        <f t="shared" si="2"/>
        <v>1100</v>
      </c>
      <c r="AR32" s="92">
        <f>SUM('１月:12月'!AR32)</f>
        <v>9757.7017</v>
      </c>
      <c r="AS32" s="92">
        <f>SUM('１月:12月'!AS32)</f>
        <v>926835.782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97">
        <f>SUM('１月:12月'!D33)</f>
        <v>0</v>
      </c>
      <c r="E33" s="97">
        <f>SUM('１月:12月'!E33)</f>
        <v>0</v>
      </c>
      <c r="F33" s="97">
        <f>SUM('１月:12月'!F33)</f>
        <v>0</v>
      </c>
      <c r="G33" s="97">
        <f>SUM('１月:12月'!G33)</f>
        <v>0</v>
      </c>
      <c r="H33" s="97">
        <f>SUM('１月:12月'!H33)</f>
        <v>0</v>
      </c>
      <c r="I33" s="97">
        <f>SUM('１月:12月'!I33)</f>
        <v>0</v>
      </c>
      <c r="J33" s="97">
        <f>SUM('１月:12月'!J33)</f>
        <v>0</v>
      </c>
      <c r="K33" s="97">
        <f>SUM('１月:12月'!K33)</f>
        <v>0</v>
      </c>
      <c r="L33" s="97">
        <f>SUM('１月:12月'!L33)</f>
        <v>0</v>
      </c>
      <c r="M33" s="97">
        <f>SUM('１月:12月'!M33)</f>
        <v>4</v>
      </c>
      <c r="N33" s="97">
        <f>SUM('１月:12月'!N33)</f>
        <v>21.477899999999998</v>
      </c>
      <c r="O33" s="97">
        <f>SUM('１月:12月'!O33)</f>
        <v>2504.1800000000003</v>
      </c>
      <c r="P33" s="97">
        <f>SUM('１月:12月'!P33)</f>
        <v>0</v>
      </c>
      <c r="Q33" s="97">
        <f>SUM('１月:12月'!Q33)</f>
        <v>0</v>
      </c>
      <c r="R33" s="97">
        <f>SUM('１月:12月'!R33)</f>
        <v>0</v>
      </c>
      <c r="S33" s="97">
        <f>SUM('１月:12月'!S33)</f>
        <v>0</v>
      </c>
      <c r="T33" s="97">
        <f>SUM('１月:12月'!T33)</f>
        <v>0</v>
      </c>
      <c r="U33" s="97">
        <f>SUM('１月:12月'!U33)</f>
        <v>0</v>
      </c>
      <c r="V33" s="97">
        <f t="shared" si="1"/>
        <v>0</v>
      </c>
      <c r="W33" s="97">
        <f t="shared" si="1"/>
        <v>0</v>
      </c>
      <c r="X33" s="149">
        <f t="shared" si="1"/>
        <v>0</v>
      </c>
      <c r="Y33" s="97">
        <f>SUM('１月:12月'!Y33)</f>
        <v>0</v>
      </c>
      <c r="Z33" s="97">
        <f>SUM('１月:12月'!Z33)</f>
        <v>0</v>
      </c>
      <c r="AA33" s="97">
        <f>SUM('１月:12月'!AA33)</f>
        <v>0</v>
      </c>
      <c r="AB33" s="97">
        <f>SUM('１月:12月'!AB33)</f>
        <v>0</v>
      </c>
      <c r="AC33" s="97">
        <f>SUM('１月:12月'!AC33)</f>
        <v>0</v>
      </c>
      <c r="AD33" s="97">
        <f>SUM('１月:12月'!AD33)</f>
        <v>0</v>
      </c>
      <c r="AE33" s="97">
        <f>SUM('１月:12月'!AE33)</f>
        <v>0</v>
      </c>
      <c r="AF33" s="97">
        <f>SUM('１月:12月'!AF33)</f>
        <v>0</v>
      </c>
      <c r="AG33" s="97">
        <f>SUM('１月:12月'!AG33)</f>
        <v>0</v>
      </c>
      <c r="AH33" s="97">
        <f>SUM('１月:12月'!AH33)</f>
        <v>0</v>
      </c>
      <c r="AI33" s="97">
        <f>SUM('１月:12月'!AI33)</f>
        <v>0</v>
      </c>
      <c r="AJ33" s="97">
        <f>SUM('１月:12月'!AJ33)</f>
        <v>0</v>
      </c>
      <c r="AK33" s="97">
        <f>SUM('１月:12月'!AK33)</f>
        <v>0</v>
      </c>
      <c r="AL33" s="97">
        <f>SUM('１月:12月'!AL33)</f>
        <v>0</v>
      </c>
      <c r="AM33" s="97">
        <f>SUM('１月:12月'!AM33)</f>
        <v>0</v>
      </c>
      <c r="AN33" s="97">
        <f>SUM('１月:12月'!AN33)</f>
        <v>0</v>
      </c>
      <c r="AO33" s="97">
        <f>SUM('１月:12月'!AO33)</f>
        <v>0</v>
      </c>
      <c r="AP33" s="97">
        <f>SUM('１月:12月'!AP33)</f>
        <v>0</v>
      </c>
      <c r="AQ33" s="97">
        <f t="shared" si="2"/>
        <v>4</v>
      </c>
      <c r="AR33" s="97">
        <f>SUM('１月:12月'!AR33)</f>
        <v>21.477899999999998</v>
      </c>
      <c r="AS33" s="97">
        <f>SUM('１月:12月'!AS33)</f>
        <v>2504.1800000000003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92">
        <f>SUM('１月:12月'!D34)</f>
        <v>0</v>
      </c>
      <c r="E34" s="92">
        <f>SUM('１月:12月'!E34)</f>
        <v>0</v>
      </c>
      <c r="F34" s="92">
        <f>SUM('１月:12月'!F34)</f>
        <v>0</v>
      </c>
      <c r="G34" s="92">
        <f>SUM('１月:12月'!G34)</f>
        <v>0</v>
      </c>
      <c r="H34" s="92">
        <f>SUM('１月:12月'!H34)</f>
        <v>0</v>
      </c>
      <c r="I34" s="92">
        <f>SUM('１月:12月'!I34)</f>
        <v>0</v>
      </c>
      <c r="J34" s="92">
        <f>SUM('１月:12月'!J34)</f>
        <v>0</v>
      </c>
      <c r="K34" s="92">
        <f>SUM('１月:12月'!K34)</f>
        <v>0</v>
      </c>
      <c r="L34" s="92">
        <f>SUM('１月:12月'!L34)</f>
        <v>0</v>
      </c>
      <c r="M34" s="92">
        <f>SUM('１月:12月'!M34)</f>
        <v>142</v>
      </c>
      <c r="N34" s="92">
        <f>SUM('１月:12月'!N34)</f>
        <v>127.14399999999999</v>
      </c>
      <c r="O34" s="92">
        <f>SUM('１月:12月'!O34)</f>
        <v>49503.219</v>
      </c>
      <c r="P34" s="92">
        <f>SUM('１月:12月'!P34)</f>
        <v>0</v>
      </c>
      <c r="Q34" s="92">
        <f>SUM('１月:12月'!Q34)</f>
        <v>0</v>
      </c>
      <c r="R34" s="92">
        <f>SUM('１月:12月'!R34)</f>
        <v>0</v>
      </c>
      <c r="S34" s="92">
        <f>SUM('１月:12月'!S34)</f>
        <v>0</v>
      </c>
      <c r="T34" s="92">
        <f>SUM('１月:12月'!T34)</f>
        <v>0</v>
      </c>
      <c r="U34" s="92">
        <f>SUM('１月:12月'!U34)</f>
        <v>0</v>
      </c>
      <c r="V34" s="92">
        <f t="shared" si="1"/>
        <v>0</v>
      </c>
      <c r="W34" s="92">
        <f t="shared" si="1"/>
        <v>0</v>
      </c>
      <c r="X34" s="147">
        <f t="shared" si="1"/>
        <v>0</v>
      </c>
      <c r="Y34" s="92">
        <f>SUM('１月:12月'!Y34)</f>
        <v>0</v>
      </c>
      <c r="Z34" s="92">
        <f>SUM('１月:12月'!Z34)</f>
        <v>0</v>
      </c>
      <c r="AA34" s="92">
        <f>SUM('１月:12月'!AA34)</f>
        <v>0</v>
      </c>
      <c r="AB34" s="92">
        <f>SUM('１月:12月'!AB34)</f>
        <v>681</v>
      </c>
      <c r="AC34" s="92">
        <f>SUM('１月:12月'!AC34)</f>
        <v>599.48028</v>
      </c>
      <c r="AD34" s="92">
        <f>SUM('１月:12月'!AD34)</f>
        <v>277693.812</v>
      </c>
      <c r="AE34" s="92">
        <f>SUM('１月:12月'!AE34)</f>
        <v>0</v>
      </c>
      <c r="AF34" s="92">
        <f>SUM('１月:12月'!AF34)</f>
        <v>0</v>
      </c>
      <c r="AG34" s="92">
        <f>SUM('１月:12月'!AG34)</f>
        <v>0</v>
      </c>
      <c r="AH34" s="92">
        <f>SUM('１月:12月'!AH34)</f>
        <v>265</v>
      </c>
      <c r="AI34" s="92">
        <f>SUM('１月:12月'!AI34)</f>
        <v>167.76940000000002</v>
      </c>
      <c r="AJ34" s="92">
        <f>SUM('１月:12月'!AJ34)</f>
        <v>64361.327000000005</v>
      </c>
      <c r="AK34" s="92">
        <f>SUM('１月:12月'!AK34)</f>
        <v>12</v>
      </c>
      <c r="AL34" s="92">
        <f>SUM('１月:12月'!AL34)</f>
        <v>0.1037</v>
      </c>
      <c r="AM34" s="92">
        <f>SUM('１月:12月'!AM34)</f>
        <v>95.378</v>
      </c>
      <c r="AN34" s="92">
        <f>SUM('１月:12月'!AN34)</f>
        <v>28</v>
      </c>
      <c r="AO34" s="92">
        <f>SUM('１月:12月'!AO34)</f>
        <v>0.4968</v>
      </c>
      <c r="AP34" s="92">
        <f>SUM('１月:12月'!AP34)</f>
        <v>304.289</v>
      </c>
      <c r="AQ34" s="92">
        <f t="shared" si="2"/>
        <v>1128</v>
      </c>
      <c r="AR34" s="92">
        <f>SUM('１月:12月'!AR34)</f>
        <v>894.99418</v>
      </c>
      <c r="AS34" s="92">
        <f>SUM('１月:12月'!AS34)</f>
        <v>391958.025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97">
        <f>SUM('１月:12月'!D35)</f>
        <v>0</v>
      </c>
      <c r="E35" s="97">
        <f>SUM('１月:12月'!E35)</f>
        <v>0</v>
      </c>
      <c r="F35" s="97">
        <f>SUM('１月:12月'!F35)</f>
        <v>0</v>
      </c>
      <c r="G35" s="97">
        <f>SUM('１月:12月'!G35)</f>
        <v>0</v>
      </c>
      <c r="H35" s="97">
        <f>SUM('１月:12月'!H35)</f>
        <v>0</v>
      </c>
      <c r="I35" s="97">
        <f>SUM('１月:12月'!I35)</f>
        <v>0</v>
      </c>
      <c r="J35" s="97">
        <f>SUM('１月:12月'!J35)</f>
        <v>0</v>
      </c>
      <c r="K35" s="97">
        <f>SUM('１月:12月'!K35)</f>
        <v>0</v>
      </c>
      <c r="L35" s="97">
        <f>SUM('１月:12月'!L35)</f>
        <v>0</v>
      </c>
      <c r="M35" s="97">
        <f>SUM('１月:12月'!M35)</f>
        <v>0</v>
      </c>
      <c r="N35" s="97">
        <f>SUM('１月:12月'!N35)</f>
        <v>0</v>
      </c>
      <c r="O35" s="97">
        <f>SUM('１月:12月'!O35)</f>
        <v>0</v>
      </c>
      <c r="P35" s="97">
        <f>SUM('１月:12月'!P35)</f>
        <v>0</v>
      </c>
      <c r="Q35" s="97">
        <f>SUM('１月:12月'!Q35)</f>
        <v>0</v>
      </c>
      <c r="R35" s="97">
        <f>SUM('１月:12月'!R35)</f>
        <v>0</v>
      </c>
      <c r="S35" s="97">
        <f>SUM('１月:12月'!S35)</f>
        <v>0</v>
      </c>
      <c r="T35" s="97">
        <f>SUM('１月:12月'!T35)</f>
        <v>0</v>
      </c>
      <c r="U35" s="97">
        <f>SUM('１月:12月'!U35)</f>
        <v>0</v>
      </c>
      <c r="V35" s="97">
        <f t="shared" si="1"/>
        <v>0</v>
      </c>
      <c r="W35" s="97">
        <f t="shared" si="1"/>
        <v>0</v>
      </c>
      <c r="X35" s="149">
        <f t="shared" si="1"/>
        <v>0</v>
      </c>
      <c r="Y35" s="97">
        <f>SUM('１月:12月'!Y35)</f>
        <v>0</v>
      </c>
      <c r="Z35" s="97">
        <f>SUM('１月:12月'!Z35)</f>
        <v>0</v>
      </c>
      <c r="AA35" s="97">
        <f>SUM('１月:12月'!AA35)</f>
        <v>0</v>
      </c>
      <c r="AB35" s="97">
        <f>SUM('１月:12月'!AB35)</f>
        <v>0</v>
      </c>
      <c r="AC35" s="97">
        <f>SUM('１月:12月'!AC35)</f>
        <v>0</v>
      </c>
      <c r="AD35" s="97">
        <f>SUM('１月:12月'!AD35)</f>
        <v>0</v>
      </c>
      <c r="AE35" s="97">
        <f>SUM('１月:12月'!AE35)</f>
        <v>0</v>
      </c>
      <c r="AF35" s="97">
        <f>SUM('１月:12月'!AF35)</f>
        <v>0</v>
      </c>
      <c r="AG35" s="97">
        <f>SUM('１月:12月'!AG35)</f>
        <v>0</v>
      </c>
      <c r="AH35" s="97">
        <f>SUM('１月:12月'!AH35)</f>
        <v>0</v>
      </c>
      <c r="AI35" s="97">
        <f>SUM('１月:12月'!AI35)</f>
        <v>0</v>
      </c>
      <c r="AJ35" s="97">
        <f>SUM('１月:12月'!AJ35)</f>
        <v>0</v>
      </c>
      <c r="AK35" s="97">
        <f>SUM('１月:12月'!AK35)</f>
        <v>0</v>
      </c>
      <c r="AL35" s="97">
        <f>SUM('１月:12月'!AL35)</f>
        <v>0</v>
      </c>
      <c r="AM35" s="97">
        <f>SUM('１月:12月'!AM35)</f>
        <v>0</v>
      </c>
      <c r="AN35" s="97">
        <f>SUM('１月:12月'!AN35)</f>
        <v>0</v>
      </c>
      <c r="AO35" s="97">
        <f>SUM('１月:12月'!AO35)</f>
        <v>0</v>
      </c>
      <c r="AP35" s="97">
        <f>SUM('１月:12月'!AP35)</f>
        <v>0</v>
      </c>
      <c r="AQ35" s="97">
        <f t="shared" si="2"/>
        <v>0</v>
      </c>
      <c r="AR35" s="97">
        <f>SUM('１月:12月'!AR35)</f>
        <v>0</v>
      </c>
      <c r="AS35" s="97">
        <f>SUM('１月:12月'!AS35)</f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92">
        <f>SUM('１月:12月'!D36)</f>
        <v>11</v>
      </c>
      <c r="E36" s="92">
        <f>SUM('１月:12月'!E36)</f>
        <v>0.16160000000000002</v>
      </c>
      <c r="F36" s="92">
        <f>SUM('１月:12月'!F36)</f>
        <v>697.505</v>
      </c>
      <c r="G36" s="92">
        <f>SUM('１月:12月'!G36)</f>
        <v>0</v>
      </c>
      <c r="H36" s="92">
        <f>SUM('１月:12月'!H36)</f>
        <v>0</v>
      </c>
      <c r="I36" s="92">
        <f>SUM('１月:12月'!I36)</f>
        <v>0</v>
      </c>
      <c r="J36" s="92">
        <f>SUM('１月:12月'!J36)</f>
        <v>11</v>
      </c>
      <c r="K36" s="92">
        <f>SUM('１月:12月'!K36)</f>
        <v>0.16160000000000002</v>
      </c>
      <c r="L36" s="92">
        <f>SUM('１月:12月'!L36)</f>
        <v>697.505</v>
      </c>
      <c r="M36" s="92">
        <f>SUM('１月:12月'!M36)</f>
        <v>1</v>
      </c>
      <c r="N36" s="92">
        <f>SUM('１月:12月'!N36)</f>
        <v>0.266</v>
      </c>
      <c r="O36" s="92">
        <f>SUM('１月:12月'!O36)</f>
        <v>75.94</v>
      </c>
      <c r="P36" s="92">
        <f>SUM('１月:12月'!P36)</f>
        <v>18</v>
      </c>
      <c r="Q36" s="92">
        <f>SUM('１月:12月'!Q36)</f>
        <v>18.34</v>
      </c>
      <c r="R36" s="92">
        <f>SUM('１月:12月'!R36)</f>
        <v>1399.549</v>
      </c>
      <c r="S36" s="92">
        <f>SUM('１月:12月'!S36)</f>
        <v>0</v>
      </c>
      <c r="T36" s="92">
        <f>SUM('１月:12月'!T36)</f>
        <v>0</v>
      </c>
      <c r="U36" s="92">
        <f>SUM('１月:12月'!U36)</f>
        <v>0</v>
      </c>
      <c r="V36" s="92">
        <f t="shared" si="1"/>
        <v>18</v>
      </c>
      <c r="W36" s="92">
        <f t="shared" si="1"/>
        <v>18.34</v>
      </c>
      <c r="X36" s="147">
        <f t="shared" si="1"/>
        <v>1399.549</v>
      </c>
      <c r="Y36" s="92">
        <f>SUM('１月:12月'!Y36)</f>
        <v>3</v>
      </c>
      <c r="Z36" s="92">
        <f>SUM('１月:12月'!Z36)</f>
        <v>1.427</v>
      </c>
      <c r="AA36" s="92">
        <f>SUM('１月:12月'!AA36)</f>
        <v>62.245</v>
      </c>
      <c r="AB36" s="92">
        <f>SUM('１月:12月'!AB36)</f>
        <v>0</v>
      </c>
      <c r="AC36" s="92">
        <f>SUM('１月:12月'!AC36)</f>
        <v>0</v>
      </c>
      <c r="AD36" s="92">
        <f>SUM('１月:12月'!AD36)</f>
        <v>0</v>
      </c>
      <c r="AE36" s="92">
        <f>SUM('１月:12月'!AE36)</f>
        <v>0</v>
      </c>
      <c r="AF36" s="92">
        <f>SUM('１月:12月'!AF36)</f>
        <v>0</v>
      </c>
      <c r="AG36" s="92">
        <f>SUM('１月:12月'!AG36)</f>
        <v>0</v>
      </c>
      <c r="AH36" s="92">
        <f>SUM('１月:12月'!AH36)</f>
        <v>0</v>
      </c>
      <c r="AI36" s="92">
        <f>SUM('１月:12月'!AI36)</f>
        <v>0</v>
      </c>
      <c r="AJ36" s="92">
        <f>SUM('１月:12月'!AJ36)</f>
        <v>0</v>
      </c>
      <c r="AK36" s="92">
        <f>SUM('１月:12月'!AK36)</f>
        <v>11</v>
      </c>
      <c r="AL36" s="92">
        <f>SUM('１月:12月'!AL36)</f>
        <v>2.648</v>
      </c>
      <c r="AM36" s="92">
        <f>SUM('１月:12月'!AM36)</f>
        <v>194.63</v>
      </c>
      <c r="AN36" s="92">
        <f>SUM('１月:12月'!AN36)</f>
        <v>0</v>
      </c>
      <c r="AO36" s="92">
        <f>SUM('１月:12月'!AO36)</f>
        <v>0</v>
      </c>
      <c r="AP36" s="92">
        <f>SUM('１月:12月'!AP36)</f>
        <v>0</v>
      </c>
      <c r="AQ36" s="92">
        <f t="shared" si="2"/>
        <v>44</v>
      </c>
      <c r="AR36" s="92">
        <f>SUM('１月:12月'!AR36)</f>
        <v>22.842599999999997</v>
      </c>
      <c r="AS36" s="92">
        <f>SUM('１月:12月'!AS36)</f>
        <v>2429.869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97">
        <f>SUM('１月:12月'!D37)</f>
        <v>0</v>
      </c>
      <c r="E37" s="97">
        <f>SUM('１月:12月'!E37)</f>
        <v>0</v>
      </c>
      <c r="F37" s="97">
        <f>SUM('１月:12月'!F37)</f>
        <v>0</v>
      </c>
      <c r="G37" s="97">
        <f>SUM('１月:12月'!G37)</f>
        <v>0</v>
      </c>
      <c r="H37" s="97">
        <f>SUM('１月:12月'!H37)</f>
        <v>0</v>
      </c>
      <c r="I37" s="97">
        <f>SUM('１月:12月'!I37)</f>
        <v>0</v>
      </c>
      <c r="J37" s="97">
        <f>SUM('１月:12月'!J37)</f>
        <v>0</v>
      </c>
      <c r="K37" s="97">
        <f>SUM('１月:12月'!K37)</f>
        <v>0</v>
      </c>
      <c r="L37" s="97">
        <f>SUM('１月:12月'!L37)</f>
        <v>0</v>
      </c>
      <c r="M37" s="97">
        <f>SUM('１月:12月'!M37)</f>
        <v>0</v>
      </c>
      <c r="N37" s="97">
        <f>SUM('１月:12月'!N37)</f>
        <v>0</v>
      </c>
      <c r="O37" s="97">
        <f>SUM('１月:12月'!O37)</f>
        <v>0</v>
      </c>
      <c r="P37" s="97">
        <f>SUM('１月:12月'!P37)</f>
        <v>0</v>
      </c>
      <c r="Q37" s="97">
        <f>SUM('１月:12月'!Q37)</f>
        <v>0</v>
      </c>
      <c r="R37" s="97">
        <f>SUM('１月:12月'!R37)</f>
        <v>0</v>
      </c>
      <c r="S37" s="97">
        <f>SUM('１月:12月'!S37)</f>
        <v>0</v>
      </c>
      <c r="T37" s="97">
        <f>SUM('１月:12月'!T37)</f>
        <v>0</v>
      </c>
      <c r="U37" s="97">
        <f>SUM('１月:12月'!U37)</f>
        <v>0</v>
      </c>
      <c r="V37" s="97">
        <f t="shared" si="1"/>
        <v>0</v>
      </c>
      <c r="W37" s="97">
        <f t="shared" si="1"/>
        <v>0</v>
      </c>
      <c r="X37" s="149">
        <f t="shared" si="1"/>
        <v>0</v>
      </c>
      <c r="Y37" s="97">
        <f>SUM('１月:12月'!Y37)</f>
        <v>0</v>
      </c>
      <c r="Z37" s="97">
        <f>SUM('１月:12月'!Z37)</f>
        <v>0</v>
      </c>
      <c r="AA37" s="97">
        <f>SUM('１月:12月'!AA37)</f>
        <v>0</v>
      </c>
      <c r="AB37" s="97">
        <f>SUM('１月:12月'!AB37)</f>
        <v>0</v>
      </c>
      <c r="AC37" s="97">
        <f>SUM('１月:12月'!AC37)</f>
        <v>0</v>
      </c>
      <c r="AD37" s="97">
        <f>SUM('１月:12月'!AD37)</f>
        <v>0</v>
      </c>
      <c r="AE37" s="97">
        <f>SUM('１月:12月'!AE37)</f>
        <v>0</v>
      </c>
      <c r="AF37" s="97">
        <f>SUM('１月:12月'!AF37)</f>
        <v>0</v>
      </c>
      <c r="AG37" s="97">
        <f>SUM('１月:12月'!AG37)</f>
        <v>0</v>
      </c>
      <c r="AH37" s="97">
        <f>SUM('１月:12月'!AH37)</f>
        <v>0</v>
      </c>
      <c r="AI37" s="97">
        <f>SUM('１月:12月'!AI37)</f>
        <v>0</v>
      </c>
      <c r="AJ37" s="97">
        <f>SUM('１月:12月'!AJ37)</f>
        <v>0</v>
      </c>
      <c r="AK37" s="97">
        <f>SUM('１月:12月'!AK37)</f>
        <v>0</v>
      </c>
      <c r="AL37" s="97">
        <f>SUM('１月:12月'!AL37)</f>
        <v>0</v>
      </c>
      <c r="AM37" s="97">
        <f>SUM('１月:12月'!AM37)</f>
        <v>0</v>
      </c>
      <c r="AN37" s="97">
        <f>SUM('１月:12月'!AN37)</f>
        <v>0</v>
      </c>
      <c r="AO37" s="97">
        <f>SUM('１月:12月'!AO37)</f>
        <v>0</v>
      </c>
      <c r="AP37" s="97">
        <f>SUM('１月:12月'!AP37)</f>
        <v>0</v>
      </c>
      <c r="AQ37" s="97">
        <f t="shared" si="2"/>
        <v>0</v>
      </c>
      <c r="AR37" s="97">
        <f>SUM('１月:12月'!AR37)</f>
        <v>0</v>
      </c>
      <c r="AS37" s="97">
        <f>SUM('１月:12月'!AS37)</f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92">
        <f>SUM('１月:12月'!D38)</f>
        <v>171</v>
      </c>
      <c r="E38" s="92">
        <f>SUM('１月:12月'!E38)</f>
        <v>23.1203</v>
      </c>
      <c r="F38" s="92">
        <f>SUM('１月:12月'!F38)</f>
        <v>13816.459</v>
      </c>
      <c r="G38" s="92">
        <f>SUM('１月:12月'!G38)</f>
        <v>0</v>
      </c>
      <c r="H38" s="92">
        <f>SUM('１月:12月'!H38)</f>
        <v>0</v>
      </c>
      <c r="I38" s="92">
        <f>SUM('１月:12月'!I38)</f>
        <v>0</v>
      </c>
      <c r="J38" s="92">
        <f>SUM('１月:12月'!J38)</f>
        <v>171</v>
      </c>
      <c r="K38" s="92">
        <f>SUM('１月:12月'!K38)</f>
        <v>23.1203</v>
      </c>
      <c r="L38" s="92">
        <f>SUM('１月:12月'!L38)</f>
        <v>13816.459</v>
      </c>
      <c r="M38" s="92">
        <f>SUM('１月:12月'!M38)</f>
        <v>0</v>
      </c>
      <c r="N38" s="92">
        <f>SUM('１月:12月'!N38)</f>
        <v>0</v>
      </c>
      <c r="O38" s="92">
        <f>SUM('１月:12月'!O38)</f>
        <v>0</v>
      </c>
      <c r="P38" s="92">
        <f>SUM('１月:12月'!P38)</f>
        <v>0</v>
      </c>
      <c r="Q38" s="92">
        <f>SUM('１月:12月'!Q38)</f>
        <v>0</v>
      </c>
      <c r="R38" s="92">
        <f>SUM('１月:12月'!R38)</f>
        <v>0</v>
      </c>
      <c r="S38" s="92">
        <f>SUM('１月:12月'!S38)</f>
        <v>0</v>
      </c>
      <c r="T38" s="92">
        <f>SUM('１月:12月'!T38)</f>
        <v>0</v>
      </c>
      <c r="U38" s="92">
        <f>SUM('１月:12月'!U38)</f>
        <v>0</v>
      </c>
      <c r="V38" s="92">
        <f t="shared" si="1"/>
        <v>0</v>
      </c>
      <c r="W38" s="92">
        <f t="shared" si="1"/>
        <v>0</v>
      </c>
      <c r="X38" s="147">
        <f t="shared" si="1"/>
        <v>0</v>
      </c>
      <c r="Y38" s="92">
        <f>SUM('１月:12月'!Y38)</f>
        <v>0</v>
      </c>
      <c r="Z38" s="92">
        <f>SUM('１月:12月'!Z38)</f>
        <v>0</v>
      </c>
      <c r="AA38" s="92">
        <f>SUM('１月:12月'!AA38)</f>
        <v>0</v>
      </c>
      <c r="AB38" s="92">
        <f>SUM('１月:12月'!AB38)</f>
        <v>1666</v>
      </c>
      <c r="AC38" s="92">
        <f>SUM('１月:12月'!AC38)</f>
        <v>287.3207</v>
      </c>
      <c r="AD38" s="92">
        <f>SUM('１月:12月'!AD38)</f>
        <v>125077.054</v>
      </c>
      <c r="AE38" s="92">
        <f>SUM('１月:12月'!AE38)</f>
        <v>0</v>
      </c>
      <c r="AF38" s="92">
        <f>SUM('１月:12月'!AF38)</f>
        <v>0</v>
      </c>
      <c r="AG38" s="92">
        <f>SUM('１月:12月'!AG38)</f>
        <v>0</v>
      </c>
      <c r="AH38" s="92">
        <f>SUM('１月:12月'!AH38)</f>
        <v>0</v>
      </c>
      <c r="AI38" s="92">
        <f>SUM('１月:12月'!AI38)</f>
        <v>0</v>
      </c>
      <c r="AJ38" s="92">
        <f>SUM('１月:12月'!AJ38)</f>
        <v>0</v>
      </c>
      <c r="AK38" s="92">
        <f>SUM('１月:12月'!AK38)</f>
        <v>0</v>
      </c>
      <c r="AL38" s="92">
        <f>SUM('１月:12月'!AL38)</f>
        <v>0</v>
      </c>
      <c r="AM38" s="92">
        <f>SUM('１月:12月'!AM38)</f>
        <v>0</v>
      </c>
      <c r="AN38" s="92">
        <f>SUM('１月:12月'!AN38)</f>
        <v>26</v>
      </c>
      <c r="AO38" s="92">
        <f>SUM('１月:12月'!AO38)</f>
        <v>2.0636</v>
      </c>
      <c r="AP38" s="92">
        <f>SUM('１月:12月'!AP38)</f>
        <v>4233.426</v>
      </c>
      <c r="AQ38" s="92">
        <f t="shared" si="2"/>
        <v>1863</v>
      </c>
      <c r="AR38" s="92">
        <f>SUM('１月:12月'!AR38)</f>
        <v>312.5046</v>
      </c>
      <c r="AS38" s="92">
        <f>SUM('１月:12月'!AS38)</f>
        <v>143126.939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97">
        <f>SUM('１月:12月'!D39)</f>
        <v>0</v>
      </c>
      <c r="E39" s="97">
        <f>SUM('１月:12月'!E39)</f>
        <v>0</v>
      </c>
      <c r="F39" s="97">
        <f>SUM('１月:12月'!F39)</f>
        <v>0</v>
      </c>
      <c r="G39" s="97">
        <f>SUM('１月:12月'!G39)</f>
        <v>0</v>
      </c>
      <c r="H39" s="97">
        <f>SUM('１月:12月'!H39)</f>
        <v>0</v>
      </c>
      <c r="I39" s="97">
        <f>SUM('１月:12月'!I39)</f>
        <v>0</v>
      </c>
      <c r="J39" s="97">
        <f>SUM('１月:12月'!J39)</f>
        <v>0</v>
      </c>
      <c r="K39" s="97">
        <f>SUM('１月:12月'!K39)</f>
        <v>0</v>
      </c>
      <c r="L39" s="97">
        <f>SUM('１月:12月'!L39)</f>
        <v>0</v>
      </c>
      <c r="M39" s="97">
        <f>SUM('１月:12月'!M39)</f>
        <v>0</v>
      </c>
      <c r="N39" s="97">
        <f>SUM('１月:12月'!N39)</f>
        <v>0</v>
      </c>
      <c r="O39" s="97">
        <f>SUM('１月:12月'!O39)</f>
        <v>0</v>
      </c>
      <c r="P39" s="97">
        <f>SUM('１月:12月'!P39)</f>
        <v>0</v>
      </c>
      <c r="Q39" s="97">
        <f>SUM('１月:12月'!Q39)</f>
        <v>0</v>
      </c>
      <c r="R39" s="97">
        <f>SUM('１月:12月'!R39)</f>
        <v>0</v>
      </c>
      <c r="S39" s="97">
        <f>SUM('１月:12月'!S39)</f>
        <v>0</v>
      </c>
      <c r="T39" s="97">
        <f>SUM('１月:12月'!T39)</f>
        <v>0</v>
      </c>
      <c r="U39" s="97">
        <f>SUM('１月:12月'!U39)</f>
        <v>0</v>
      </c>
      <c r="V39" s="97">
        <f t="shared" si="1"/>
        <v>0</v>
      </c>
      <c r="W39" s="97">
        <f t="shared" si="1"/>
        <v>0</v>
      </c>
      <c r="X39" s="149">
        <f t="shared" si="1"/>
        <v>0</v>
      </c>
      <c r="Y39" s="97">
        <f>SUM('１月:12月'!Y39)</f>
        <v>0</v>
      </c>
      <c r="Z39" s="97">
        <f>SUM('１月:12月'!Z39)</f>
        <v>0</v>
      </c>
      <c r="AA39" s="97">
        <f>SUM('１月:12月'!AA39)</f>
        <v>0</v>
      </c>
      <c r="AB39" s="97">
        <f>SUM('１月:12月'!AB39)</f>
        <v>0</v>
      </c>
      <c r="AC39" s="97">
        <f>SUM('１月:12月'!AC39)</f>
        <v>0</v>
      </c>
      <c r="AD39" s="97">
        <f>SUM('１月:12月'!AD39)</f>
        <v>0</v>
      </c>
      <c r="AE39" s="97">
        <f>SUM('１月:12月'!AE39)</f>
        <v>0</v>
      </c>
      <c r="AF39" s="97">
        <f>SUM('１月:12月'!AF39)</f>
        <v>0</v>
      </c>
      <c r="AG39" s="97">
        <f>SUM('１月:12月'!AG39)</f>
        <v>0</v>
      </c>
      <c r="AH39" s="97">
        <f>SUM('１月:12月'!AH39)</f>
        <v>0</v>
      </c>
      <c r="AI39" s="97">
        <f>SUM('１月:12月'!AI39)</f>
        <v>0</v>
      </c>
      <c r="AJ39" s="97">
        <f>SUM('１月:12月'!AJ39)</f>
        <v>0</v>
      </c>
      <c r="AK39" s="97">
        <f>SUM('１月:12月'!AK39)</f>
        <v>0</v>
      </c>
      <c r="AL39" s="97">
        <f>SUM('１月:12月'!AL39)</f>
        <v>0</v>
      </c>
      <c r="AM39" s="97">
        <f>SUM('１月:12月'!AM39)</f>
        <v>0</v>
      </c>
      <c r="AN39" s="97">
        <f>SUM('１月:12月'!AN39)</f>
        <v>0</v>
      </c>
      <c r="AO39" s="97">
        <f>SUM('１月:12月'!AO39)</f>
        <v>0</v>
      </c>
      <c r="AP39" s="97">
        <f>SUM('１月:12月'!AP39)</f>
        <v>0</v>
      </c>
      <c r="AQ39" s="97">
        <f t="shared" si="2"/>
        <v>0</v>
      </c>
      <c r="AR39" s="97">
        <f>SUM('１月:12月'!AR39)</f>
        <v>0</v>
      </c>
      <c r="AS39" s="97">
        <f>SUM('１月:12月'!AS39)</f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92">
        <f>SUM('１月:12月'!D40)</f>
        <v>0</v>
      </c>
      <c r="E40" s="92">
        <f>SUM('１月:12月'!E40)</f>
        <v>0</v>
      </c>
      <c r="F40" s="92">
        <f>SUM('１月:12月'!F40)</f>
        <v>0</v>
      </c>
      <c r="G40" s="92">
        <f>SUM('１月:12月'!G40)</f>
        <v>0</v>
      </c>
      <c r="H40" s="92">
        <f>SUM('１月:12月'!H40)</f>
        <v>0</v>
      </c>
      <c r="I40" s="92">
        <f>SUM('１月:12月'!I40)</f>
        <v>0</v>
      </c>
      <c r="J40" s="92">
        <f>SUM('１月:12月'!J40)</f>
        <v>0</v>
      </c>
      <c r="K40" s="92">
        <f>SUM('１月:12月'!K40)</f>
        <v>0</v>
      </c>
      <c r="L40" s="92">
        <f>SUM('１月:12月'!L40)</f>
        <v>0</v>
      </c>
      <c r="M40" s="92">
        <f>SUM('１月:12月'!M40)</f>
        <v>4</v>
      </c>
      <c r="N40" s="92">
        <f>SUM('１月:12月'!N40)</f>
        <v>28.8685</v>
      </c>
      <c r="O40" s="92">
        <f>SUM('１月:12月'!O40)</f>
        <v>13199.641</v>
      </c>
      <c r="P40" s="92">
        <f>SUM('１月:12月'!P40)</f>
        <v>0</v>
      </c>
      <c r="Q40" s="92">
        <f>SUM('１月:12月'!Q40)</f>
        <v>0</v>
      </c>
      <c r="R40" s="92">
        <f>SUM('１月:12月'!R40)</f>
        <v>0</v>
      </c>
      <c r="S40" s="92">
        <f>SUM('１月:12月'!S40)</f>
        <v>0</v>
      </c>
      <c r="T40" s="92">
        <f>SUM('１月:12月'!T40)</f>
        <v>0</v>
      </c>
      <c r="U40" s="92">
        <f>SUM('１月:12月'!U40)</f>
        <v>0</v>
      </c>
      <c r="V40" s="92">
        <f t="shared" si="1"/>
        <v>0</v>
      </c>
      <c r="W40" s="92">
        <f t="shared" si="1"/>
        <v>0</v>
      </c>
      <c r="X40" s="147">
        <f t="shared" si="1"/>
        <v>0</v>
      </c>
      <c r="Y40" s="92">
        <f>SUM('１月:12月'!Y40)</f>
        <v>0</v>
      </c>
      <c r="Z40" s="92">
        <f>SUM('１月:12月'!Z40)</f>
        <v>0</v>
      </c>
      <c r="AA40" s="92">
        <f>SUM('１月:12月'!AA40)</f>
        <v>0</v>
      </c>
      <c r="AB40" s="92">
        <f>SUM('１月:12月'!AB40)</f>
        <v>0</v>
      </c>
      <c r="AC40" s="92">
        <f>SUM('１月:12月'!AC40)</f>
        <v>0</v>
      </c>
      <c r="AD40" s="92">
        <f>SUM('１月:12月'!AD40)</f>
        <v>0</v>
      </c>
      <c r="AE40" s="92">
        <f>SUM('１月:12月'!AE40)</f>
        <v>0</v>
      </c>
      <c r="AF40" s="92">
        <f>SUM('１月:12月'!AF40)</f>
        <v>0</v>
      </c>
      <c r="AG40" s="92">
        <f>SUM('１月:12月'!AG40)</f>
        <v>0</v>
      </c>
      <c r="AH40" s="92">
        <f>SUM('１月:12月'!AH40)</f>
        <v>0</v>
      </c>
      <c r="AI40" s="92">
        <f>SUM('１月:12月'!AI40)</f>
        <v>0</v>
      </c>
      <c r="AJ40" s="92">
        <f>SUM('１月:12月'!AJ40)</f>
        <v>0</v>
      </c>
      <c r="AK40" s="92">
        <f>SUM('１月:12月'!AK40)</f>
        <v>0</v>
      </c>
      <c r="AL40" s="92">
        <f>SUM('１月:12月'!AL40)</f>
        <v>0</v>
      </c>
      <c r="AM40" s="92">
        <f>SUM('１月:12月'!AM40)</f>
        <v>0</v>
      </c>
      <c r="AN40" s="92">
        <f>SUM('１月:12月'!AN40)</f>
        <v>0</v>
      </c>
      <c r="AO40" s="92">
        <f>SUM('１月:12月'!AO40)</f>
        <v>0</v>
      </c>
      <c r="AP40" s="92">
        <f>SUM('１月:12月'!AP40)</f>
        <v>0</v>
      </c>
      <c r="AQ40" s="92">
        <f t="shared" si="2"/>
        <v>4</v>
      </c>
      <c r="AR40" s="92">
        <f>SUM('１月:12月'!AR40)</f>
        <v>28.8685</v>
      </c>
      <c r="AS40" s="92">
        <f>SUM('１月:12月'!AS40)</f>
        <v>13199.641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97">
        <f>SUM('１月:12月'!D41)</f>
        <v>0</v>
      </c>
      <c r="E41" s="97">
        <f>SUM('１月:12月'!E41)</f>
        <v>0</v>
      </c>
      <c r="F41" s="97">
        <f>SUM('１月:12月'!F41)</f>
        <v>0</v>
      </c>
      <c r="G41" s="97">
        <f>SUM('１月:12月'!G41)</f>
        <v>0</v>
      </c>
      <c r="H41" s="97">
        <f>SUM('１月:12月'!H41)</f>
        <v>0</v>
      </c>
      <c r="I41" s="97">
        <f>SUM('１月:12月'!I41)</f>
        <v>0</v>
      </c>
      <c r="J41" s="97">
        <f>SUM('１月:12月'!J41)</f>
        <v>0</v>
      </c>
      <c r="K41" s="97">
        <f>SUM('１月:12月'!K41)</f>
        <v>0</v>
      </c>
      <c r="L41" s="97">
        <f>SUM('１月:12月'!L41)</f>
        <v>0</v>
      </c>
      <c r="M41" s="97">
        <f>SUM('１月:12月'!M41)</f>
        <v>0</v>
      </c>
      <c r="N41" s="97">
        <f>SUM('１月:12月'!N41)</f>
        <v>0</v>
      </c>
      <c r="O41" s="97">
        <f>SUM('１月:12月'!O41)</f>
        <v>0</v>
      </c>
      <c r="P41" s="97">
        <f>SUM('１月:12月'!P41)</f>
        <v>0</v>
      </c>
      <c r="Q41" s="97">
        <f>SUM('１月:12月'!Q41)</f>
        <v>0</v>
      </c>
      <c r="R41" s="97">
        <f>SUM('１月:12月'!R41)</f>
        <v>0</v>
      </c>
      <c r="S41" s="97">
        <f>SUM('１月:12月'!S41)</f>
        <v>0</v>
      </c>
      <c r="T41" s="97">
        <f>SUM('１月:12月'!T41)</f>
        <v>0</v>
      </c>
      <c r="U41" s="97">
        <f>SUM('１月:12月'!U41)</f>
        <v>0</v>
      </c>
      <c r="V41" s="97">
        <f t="shared" si="1"/>
        <v>0</v>
      </c>
      <c r="W41" s="97">
        <f t="shared" si="1"/>
        <v>0</v>
      </c>
      <c r="X41" s="149">
        <f t="shared" si="1"/>
        <v>0</v>
      </c>
      <c r="Y41" s="97">
        <f>SUM('１月:12月'!Y41)</f>
        <v>0</v>
      </c>
      <c r="Z41" s="97">
        <f>SUM('１月:12月'!Z41)</f>
        <v>0</v>
      </c>
      <c r="AA41" s="97">
        <f>SUM('１月:12月'!AA41)</f>
        <v>0</v>
      </c>
      <c r="AB41" s="97">
        <f>SUM('１月:12月'!AB41)</f>
        <v>0</v>
      </c>
      <c r="AC41" s="97">
        <f>SUM('１月:12月'!AC41)</f>
        <v>0</v>
      </c>
      <c r="AD41" s="97">
        <f>SUM('１月:12月'!AD41)</f>
        <v>0</v>
      </c>
      <c r="AE41" s="97">
        <f>SUM('１月:12月'!AE41)</f>
        <v>0</v>
      </c>
      <c r="AF41" s="97">
        <f>SUM('１月:12月'!AF41)</f>
        <v>0</v>
      </c>
      <c r="AG41" s="97">
        <f>SUM('１月:12月'!AG41)</f>
        <v>0</v>
      </c>
      <c r="AH41" s="97">
        <f>SUM('１月:12月'!AH41)</f>
        <v>0</v>
      </c>
      <c r="AI41" s="97">
        <f>SUM('１月:12月'!AI41)</f>
        <v>0</v>
      </c>
      <c r="AJ41" s="97">
        <f>SUM('１月:12月'!AJ41)</f>
        <v>0</v>
      </c>
      <c r="AK41" s="97">
        <f>SUM('１月:12月'!AK41)</f>
        <v>0</v>
      </c>
      <c r="AL41" s="97">
        <f>SUM('１月:12月'!AL41)</f>
        <v>0</v>
      </c>
      <c r="AM41" s="97">
        <f>SUM('１月:12月'!AM41)</f>
        <v>0</v>
      </c>
      <c r="AN41" s="97">
        <f>SUM('１月:12月'!AN41)</f>
        <v>0</v>
      </c>
      <c r="AO41" s="97">
        <f>SUM('１月:12月'!AO41)</f>
        <v>0</v>
      </c>
      <c r="AP41" s="97">
        <f>SUM('１月:12月'!AP41)</f>
        <v>0</v>
      </c>
      <c r="AQ41" s="97">
        <f t="shared" si="2"/>
        <v>0</v>
      </c>
      <c r="AR41" s="97">
        <f>SUM('１月:12月'!AR41)</f>
        <v>0</v>
      </c>
      <c r="AS41" s="97">
        <f>SUM('１月:12月'!AS41)</f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92">
        <f>SUM('１月:12月'!D42)</f>
        <v>2</v>
      </c>
      <c r="E42" s="92">
        <f>SUM('１月:12月'!E42)</f>
        <v>12.4084</v>
      </c>
      <c r="F42" s="92">
        <f>SUM('１月:12月'!F42)</f>
        <v>10770.105</v>
      </c>
      <c r="G42" s="92">
        <f>SUM('１月:12月'!G42)</f>
        <v>19</v>
      </c>
      <c r="H42" s="92">
        <f>SUM('１月:12月'!H42)</f>
        <v>307.475</v>
      </c>
      <c r="I42" s="92">
        <f>SUM('１月:12月'!I42)</f>
        <v>182038.206</v>
      </c>
      <c r="J42" s="92">
        <f>SUM('１月:12月'!J42)</f>
        <v>21</v>
      </c>
      <c r="K42" s="92">
        <f>SUM('１月:12月'!K42)</f>
        <v>319.88340000000005</v>
      </c>
      <c r="L42" s="92">
        <f>SUM('１月:12月'!L42)</f>
        <v>192808.311</v>
      </c>
      <c r="M42" s="92">
        <f>SUM('１月:12月'!M42)</f>
        <v>86</v>
      </c>
      <c r="N42" s="92">
        <f>SUM('１月:12月'!N42)</f>
        <v>1903.4195</v>
      </c>
      <c r="O42" s="92">
        <f>SUM('１月:12月'!O42)</f>
        <v>988359.7890000003</v>
      </c>
      <c r="P42" s="92">
        <f>SUM('１月:12月'!P42)</f>
        <v>0</v>
      </c>
      <c r="Q42" s="92">
        <f>SUM('１月:12月'!Q42)</f>
        <v>0</v>
      </c>
      <c r="R42" s="92">
        <f>SUM('１月:12月'!R42)</f>
        <v>0</v>
      </c>
      <c r="S42" s="92">
        <f>SUM('１月:12月'!S42)</f>
        <v>0</v>
      </c>
      <c r="T42" s="92">
        <f>SUM('１月:12月'!T42)</f>
        <v>0</v>
      </c>
      <c r="U42" s="92">
        <f>SUM('１月:12月'!U42)</f>
        <v>0</v>
      </c>
      <c r="V42" s="92">
        <f t="shared" si="1"/>
        <v>0</v>
      </c>
      <c r="W42" s="92">
        <f t="shared" si="1"/>
        <v>0</v>
      </c>
      <c r="X42" s="147">
        <f t="shared" si="1"/>
        <v>0</v>
      </c>
      <c r="Y42" s="92">
        <f>SUM('１月:12月'!Y42)</f>
        <v>0</v>
      </c>
      <c r="Z42" s="92">
        <f>SUM('１月:12月'!Z42)</f>
        <v>0</v>
      </c>
      <c r="AA42" s="92">
        <f>SUM('１月:12月'!AA42)</f>
        <v>0</v>
      </c>
      <c r="AB42" s="92">
        <f>SUM('１月:12月'!AB42)</f>
        <v>0</v>
      </c>
      <c r="AC42" s="92">
        <f>SUM('１月:12月'!AC42)</f>
        <v>0</v>
      </c>
      <c r="AD42" s="92">
        <f>SUM('１月:12月'!AD42)</f>
        <v>0</v>
      </c>
      <c r="AE42" s="92">
        <f>SUM('１月:12月'!AE42)</f>
        <v>0</v>
      </c>
      <c r="AF42" s="92">
        <f>SUM('１月:12月'!AF42)</f>
        <v>0</v>
      </c>
      <c r="AG42" s="92">
        <f>SUM('１月:12月'!AG42)</f>
        <v>0</v>
      </c>
      <c r="AH42" s="92">
        <f>SUM('１月:12月'!AH42)</f>
        <v>0</v>
      </c>
      <c r="AI42" s="92">
        <f>SUM('１月:12月'!AI42)</f>
        <v>0</v>
      </c>
      <c r="AJ42" s="92">
        <f>SUM('１月:12月'!AJ42)</f>
        <v>0</v>
      </c>
      <c r="AK42" s="92">
        <f>SUM('１月:12月'!AK42)</f>
        <v>0</v>
      </c>
      <c r="AL42" s="92">
        <f>SUM('１月:12月'!AL42)</f>
        <v>0</v>
      </c>
      <c r="AM42" s="92">
        <f>SUM('１月:12月'!AM42)</f>
        <v>0</v>
      </c>
      <c r="AN42" s="92">
        <f>SUM('１月:12月'!AN42)</f>
        <v>0</v>
      </c>
      <c r="AO42" s="92">
        <f>SUM('１月:12月'!AO42)</f>
        <v>0</v>
      </c>
      <c r="AP42" s="92">
        <f>SUM('１月:12月'!AP42)</f>
        <v>0</v>
      </c>
      <c r="AQ42" s="92">
        <f t="shared" si="2"/>
        <v>107</v>
      </c>
      <c r="AR42" s="92">
        <f>SUM('１月:12月'!AR42)</f>
        <v>2223.3029</v>
      </c>
      <c r="AS42" s="92">
        <f>SUM('１月:12月'!AS42)</f>
        <v>1181168.1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97">
        <f>SUM('１月:12月'!D43)</f>
        <v>233</v>
      </c>
      <c r="E43" s="97">
        <f>SUM('１月:12月'!E43)</f>
        <v>2869.1312</v>
      </c>
      <c r="F43" s="97">
        <f>SUM('１月:12月'!F43)</f>
        <v>2226400.3850000002</v>
      </c>
      <c r="G43" s="97">
        <f>SUM('１月:12月'!G43)</f>
        <v>228</v>
      </c>
      <c r="H43" s="97">
        <f>SUM('１月:12月'!H43)</f>
        <v>3211.2296</v>
      </c>
      <c r="I43" s="97">
        <f>SUM('１月:12月'!I43)</f>
        <v>2172022.702</v>
      </c>
      <c r="J43" s="97">
        <f>SUM('１月:12月'!J43)</f>
        <v>461</v>
      </c>
      <c r="K43" s="97">
        <f>SUM('１月:12月'!K43)</f>
        <v>6080.3608</v>
      </c>
      <c r="L43" s="97">
        <f>SUM('１月:12月'!L43)</f>
        <v>4398423.086999999</v>
      </c>
      <c r="M43" s="97">
        <f>SUM('１月:12月'!M43)</f>
        <v>73</v>
      </c>
      <c r="N43" s="97">
        <f>SUM('１月:12月'!N43)</f>
        <v>454.9906000000001</v>
      </c>
      <c r="O43" s="97">
        <f>SUM('１月:12月'!O43)</f>
        <v>291891.079</v>
      </c>
      <c r="P43" s="97">
        <f>SUM('１月:12月'!P43)</f>
        <v>0</v>
      </c>
      <c r="Q43" s="97">
        <f>SUM('１月:12月'!Q43)</f>
        <v>0</v>
      </c>
      <c r="R43" s="97">
        <f>SUM('１月:12月'!R43)</f>
        <v>0</v>
      </c>
      <c r="S43" s="97">
        <f>SUM('１月:12月'!S43)</f>
        <v>0</v>
      </c>
      <c r="T43" s="97">
        <f>SUM('１月:12月'!T43)</f>
        <v>0</v>
      </c>
      <c r="U43" s="97">
        <f>SUM('１月:12月'!U43)</f>
        <v>0</v>
      </c>
      <c r="V43" s="97">
        <f t="shared" si="1"/>
        <v>0</v>
      </c>
      <c r="W43" s="97">
        <f t="shared" si="1"/>
        <v>0</v>
      </c>
      <c r="X43" s="149">
        <f t="shared" si="1"/>
        <v>0</v>
      </c>
      <c r="Y43" s="97">
        <f>SUM('１月:12月'!Y43)</f>
        <v>0</v>
      </c>
      <c r="Z43" s="97">
        <f>SUM('１月:12月'!Z43)</f>
        <v>0</v>
      </c>
      <c r="AA43" s="97">
        <f>SUM('１月:12月'!AA43)</f>
        <v>0</v>
      </c>
      <c r="AB43" s="97">
        <f>SUM('１月:12月'!AB43)</f>
        <v>0</v>
      </c>
      <c r="AC43" s="97">
        <f>SUM('１月:12月'!AC43)</f>
        <v>0</v>
      </c>
      <c r="AD43" s="97">
        <f>SUM('１月:12月'!AD43)</f>
        <v>0</v>
      </c>
      <c r="AE43" s="97">
        <f>SUM('１月:12月'!AE43)</f>
        <v>0</v>
      </c>
      <c r="AF43" s="97">
        <f>SUM('１月:12月'!AF43)</f>
        <v>0</v>
      </c>
      <c r="AG43" s="97">
        <f>SUM('１月:12月'!AG43)</f>
        <v>0</v>
      </c>
      <c r="AH43" s="97">
        <f>SUM('１月:12月'!AH43)</f>
        <v>0</v>
      </c>
      <c r="AI43" s="97">
        <f>SUM('１月:12月'!AI43)</f>
        <v>0</v>
      </c>
      <c r="AJ43" s="97">
        <f>SUM('１月:12月'!AJ43)</f>
        <v>0</v>
      </c>
      <c r="AK43" s="97">
        <f>SUM('１月:12月'!AK43)</f>
        <v>0</v>
      </c>
      <c r="AL43" s="97">
        <f>SUM('１月:12月'!AL43)</f>
        <v>0</v>
      </c>
      <c r="AM43" s="97">
        <f>SUM('１月:12月'!AM43)</f>
        <v>0</v>
      </c>
      <c r="AN43" s="97">
        <f>SUM('１月:12月'!AN43)</f>
        <v>0</v>
      </c>
      <c r="AO43" s="97">
        <f>SUM('１月:12月'!AO43)</f>
        <v>0</v>
      </c>
      <c r="AP43" s="97">
        <f>SUM('１月:12月'!AP43)</f>
        <v>0</v>
      </c>
      <c r="AQ43" s="97">
        <f t="shared" si="2"/>
        <v>534</v>
      </c>
      <c r="AR43" s="97">
        <f>SUM('１月:12月'!AR43)</f>
        <v>6535.3514</v>
      </c>
      <c r="AS43" s="97">
        <f>SUM('１月:12月'!AS43)</f>
        <v>4690314.166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92">
        <f>SUM('１月:12月'!D44)</f>
        <v>0</v>
      </c>
      <c r="E44" s="92">
        <f>SUM('１月:12月'!E44)</f>
        <v>0</v>
      </c>
      <c r="F44" s="92">
        <f>SUM('１月:12月'!F44)</f>
        <v>0</v>
      </c>
      <c r="G44" s="92">
        <f>SUM('１月:12月'!G44)</f>
        <v>0</v>
      </c>
      <c r="H44" s="92">
        <f>SUM('１月:12月'!H44)</f>
        <v>0</v>
      </c>
      <c r="I44" s="92">
        <f>SUM('１月:12月'!I44)</f>
        <v>0</v>
      </c>
      <c r="J44" s="92">
        <f>SUM('１月:12月'!J44)</f>
        <v>0</v>
      </c>
      <c r="K44" s="92">
        <f>SUM('１月:12月'!K44)</f>
        <v>0</v>
      </c>
      <c r="L44" s="92">
        <f>SUM('１月:12月'!L44)</f>
        <v>0</v>
      </c>
      <c r="M44" s="92">
        <f>SUM('１月:12月'!M44)</f>
        <v>255</v>
      </c>
      <c r="N44" s="92">
        <f>SUM('１月:12月'!N44)</f>
        <v>23.205800000000004</v>
      </c>
      <c r="O44" s="92">
        <f>SUM('１月:12月'!O44)</f>
        <v>12163.3</v>
      </c>
      <c r="P44" s="92">
        <f>SUM('１月:12月'!P44)</f>
        <v>0</v>
      </c>
      <c r="Q44" s="92">
        <f>SUM('１月:12月'!Q44)</f>
        <v>0</v>
      </c>
      <c r="R44" s="92">
        <f>SUM('１月:12月'!R44)</f>
        <v>0</v>
      </c>
      <c r="S44" s="92">
        <f>SUM('１月:12月'!S44)</f>
        <v>0</v>
      </c>
      <c r="T44" s="92">
        <f>SUM('１月:12月'!T44)</f>
        <v>0</v>
      </c>
      <c r="U44" s="92">
        <f>SUM('１月:12月'!U44)</f>
        <v>0</v>
      </c>
      <c r="V44" s="92">
        <f t="shared" si="1"/>
        <v>0</v>
      </c>
      <c r="W44" s="92">
        <f t="shared" si="1"/>
        <v>0</v>
      </c>
      <c r="X44" s="147">
        <f t="shared" si="1"/>
        <v>0</v>
      </c>
      <c r="Y44" s="92">
        <f>SUM('１月:12月'!Y44)</f>
        <v>0</v>
      </c>
      <c r="Z44" s="92">
        <f>SUM('１月:12月'!Z44)</f>
        <v>0</v>
      </c>
      <c r="AA44" s="92">
        <f>SUM('１月:12月'!AA44)</f>
        <v>0</v>
      </c>
      <c r="AB44" s="92">
        <f>SUM('１月:12月'!AB44)</f>
        <v>0</v>
      </c>
      <c r="AC44" s="92">
        <f>SUM('１月:12月'!AC44)</f>
        <v>0</v>
      </c>
      <c r="AD44" s="92">
        <f>SUM('１月:12月'!AD44)</f>
        <v>0</v>
      </c>
      <c r="AE44" s="92">
        <f>SUM('１月:12月'!AE44)</f>
        <v>0</v>
      </c>
      <c r="AF44" s="92">
        <f>SUM('１月:12月'!AF44)</f>
        <v>0</v>
      </c>
      <c r="AG44" s="92">
        <f>SUM('１月:12月'!AG44)</f>
        <v>0</v>
      </c>
      <c r="AH44" s="92">
        <f>SUM('１月:12月'!AH44)</f>
        <v>0</v>
      </c>
      <c r="AI44" s="92">
        <f>SUM('１月:12月'!AI44)</f>
        <v>0</v>
      </c>
      <c r="AJ44" s="92">
        <f>SUM('１月:12月'!AJ44)</f>
        <v>0</v>
      </c>
      <c r="AK44" s="92">
        <f>SUM('１月:12月'!AK44)</f>
        <v>0</v>
      </c>
      <c r="AL44" s="92">
        <f>SUM('１月:12月'!AL44)</f>
        <v>0</v>
      </c>
      <c r="AM44" s="92">
        <f>SUM('１月:12月'!AM44)</f>
        <v>0</v>
      </c>
      <c r="AN44" s="92">
        <f>SUM('１月:12月'!AN44)</f>
        <v>0</v>
      </c>
      <c r="AO44" s="92">
        <f>SUM('１月:12月'!AO44)</f>
        <v>0</v>
      </c>
      <c r="AP44" s="92">
        <f>SUM('１月:12月'!AP44)</f>
        <v>0</v>
      </c>
      <c r="AQ44" s="92">
        <f t="shared" si="2"/>
        <v>255</v>
      </c>
      <c r="AR44" s="92">
        <f>SUM('１月:12月'!AR44)</f>
        <v>23.205800000000004</v>
      </c>
      <c r="AS44" s="92">
        <f>SUM('１月:12月'!AS44)</f>
        <v>12163.3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97">
        <f>SUM('１月:12月'!D45)</f>
        <v>0</v>
      </c>
      <c r="E45" s="97">
        <f>SUM('１月:12月'!E45)</f>
        <v>0</v>
      </c>
      <c r="F45" s="97">
        <f>SUM('１月:12月'!F45)</f>
        <v>0</v>
      </c>
      <c r="G45" s="97">
        <f>SUM('１月:12月'!G45)</f>
        <v>0</v>
      </c>
      <c r="H45" s="97">
        <f>SUM('１月:12月'!H45)</f>
        <v>0</v>
      </c>
      <c r="I45" s="97">
        <f>SUM('１月:12月'!I45)</f>
        <v>0</v>
      </c>
      <c r="J45" s="97">
        <f>SUM('１月:12月'!J45)</f>
        <v>0</v>
      </c>
      <c r="K45" s="97">
        <f>SUM('１月:12月'!K45)</f>
        <v>0</v>
      </c>
      <c r="L45" s="97">
        <f>SUM('１月:12月'!L45)</f>
        <v>0</v>
      </c>
      <c r="M45" s="97">
        <f>SUM('１月:12月'!M45)</f>
        <v>20</v>
      </c>
      <c r="N45" s="97">
        <f>SUM('１月:12月'!N45)</f>
        <v>9.5594</v>
      </c>
      <c r="O45" s="97">
        <f>SUM('１月:12月'!O45)</f>
        <v>3371.8070000000002</v>
      </c>
      <c r="P45" s="97">
        <f>SUM('１月:12月'!P45)</f>
        <v>0</v>
      </c>
      <c r="Q45" s="97">
        <f>SUM('１月:12月'!Q45)</f>
        <v>0</v>
      </c>
      <c r="R45" s="97">
        <f>SUM('１月:12月'!R45)</f>
        <v>0</v>
      </c>
      <c r="S45" s="97">
        <f>SUM('１月:12月'!S45)</f>
        <v>0</v>
      </c>
      <c r="T45" s="97">
        <f>SUM('１月:12月'!T45)</f>
        <v>0</v>
      </c>
      <c r="U45" s="97">
        <f>SUM('１月:12月'!U45)</f>
        <v>0</v>
      </c>
      <c r="V45" s="97">
        <f t="shared" si="1"/>
        <v>0</v>
      </c>
      <c r="W45" s="97">
        <f t="shared" si="1"/>
        <v>0</v>
      </c>
      <c r="X45" s="149">
        <f t="shared" si="1"/>
        <v>0</v>
      </c>
      <c r="Y45" s="97">
        <f>SUM('１月:12月'!Y45)</f>
        <v>0</v>
      </c>
      <c r="Z45" s="97">
        <f>SUM('１月:12月'!Z45)</f>
        <v>0</v>
      </c>
      <c r="AA45" s="97">
        <f>SUM('１月:12月'!AA45)</f>
        <v>0</v>
      </c>
      <c r="AB45" s="97">
        <f>SUM('１月:12月'!AB45)</f>
        <v>0</v>
      </c>
      <c r="AC45" s="97">
        <f>SUM('１月:12月'!AC45)</f>
        <v>0</v>
      </c>
      <c r="AD45" s="97">
        <f>SUM('１月:12月'!AD45)</f>
        <v>0</v>
      </c>
      <c r="AE45" s="97">
        <f>SUM('１月:12月'!AE45)</f>
        <v>0</v>
      </c>
      <c r="AF45" s="97">
        <f>SUM('１月:12月'!AF45)</f>
        <v>0</v>
      </c>
      <c r="AG45" s="97">
        <f>SUM('１月:12月'!AG45)</f>
        <v>0</v>
      </c>
      <c r="AH45" s="97">
        <f>SUM('１月:12月'!AH45)</f>
        <v>0</v>
      </c>
      <c r="AI45" s="97">
        <f>SUM('１月:12月'!AI45)</f>
        <v>0</v>
      </c>
      <c r="AJ45" s="97">
        <f>SUM('１月:12月'!AJ45)</f>
        <v>0</v>
      </c>
      <c r="AK45" s="97">
        <f>SUM('１月:12月'!AK45)</f>
        <v>0</v>
      </c>
      <c r="AL45" s="97">
        <f>SUM('１月:12月'!AL45)</f>
        <v>0</v>
      </c>
      <c r="AM45" s="97">
        <f>SUM('１月:12月'!AM45)</f>
        <v>0</v>
      </c>
      <c r="AN45" s="97">
        <f>SUM('１月:12月'!AN45)</f>
        <v>0</v>
      </c>
      <c r="AO45" s="97">
        <f>SUM('１月:12月'!AO45)</f>
        <v>0</v>
      </c>
      <c r="AP45" s="97">
        <f>SUM('１月:12月'!AP45)</f>
        <v>0</v>
      </c>
      <c r="AQ45" s="97">
        <f t="shared" si="2"/>
        <v>20</v>
      </c>
      <c r="AR45" s="97">
        <f>SUM('１月:12月'!AR45)</f>
        <v>9.5594</v>
      </c>
      <c r="AS45" s="97">
        <f>SUM('１月:12月'!AS45)</f>
        <v>3371.8070000000002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92">
        <f>SUM('１月:12月'!D46)</f>
        <v>0</v>
      </c>
      <c r="E46" s="92">
        <f>SUM('１月:12月'!E46)</f>
        <v>0</v>
      </c>
      <c r="F46" s="92">
        <f>SUM('１月:12月'!F46)</f>
        <v>0</v>
      </c>
      <c r="G46" s="92">
        <f>SUM('１月:12月'!G46)</f>
        <v>0</v>
      </c>
      <c r="H46" s="92">
        <f>SUM('１月:12月'!H46)</f>
        <v>0</v>
      </c>
      <c r="I46" s="92">
        <f>SUM('１月:12月'!I46)</f>
        <v>0</v>
      </c>
      <c r="J46" s="92">
        <f>SUM('１月:12月'!J46)</f>
        <v>0</v>
      </c>
      <c r="K46" s="92">
        <f>SUM('１月:12月'!K46)</f>
        <v>0</v>
      </c>
      <c r="L46" s="92">
        <f>SUM('１月:12月'!L46)</f>
        <v>0</v>
      </c>
      <c r="M46" s="92">
        <f>SUM('１月:12月'!M46)</f>
        <v>0</v>
      </c>
      <c r="N46" s="92">
        <f>SUM('１月:12月'!N46)</f>
        <v>0</v>
      </c>
      <c r="O46" s="92">
        <f>SUM('１月:12月'!O46)</f>
        <v>0</v>
      </c>
      <c r="P46" s="92">
        <f>SUM('１月:12月'!P46)</f>
        <v>0</v>
      </c>
      <c r="Q46" s="92">
        <f>SUM('１月:12月'!Q46)</f>
        <v>0</v>
      </c>
      <c r="R46" s="92">
        <f>SUM('１月:12月'!R46)</f>
        <v>0</v>
      </c>
      <c r="S46" s="92">
        <f>SUM('１月:12月'!S46)</f>
        <v>0</v>
      </c>
      <c r="T46" s="92">
        <f>SUM('１月:12月'!T46)</f>
        <v>0</v>
      </c>
      <c r="U46" s="92">
        <f>SUM('１月:12月'!U46)</f>
        <v>0</v>
      </c>
      <c r="V46" s="92">
        <f t="shared" si="1"/>
        <v>0</v>
      </c>
      <c r="W46" s="92">
        <f t="shared" si="1"/>
        <v>0</v>
      </c>
      <c r="X46" s="147">
        <f t="shared" si="1"/>
        <v>0</v>
      </c>
      <c r="Y46" s="92">
        <f>SUM('１月:12月'!Y46)</f>
        <v>0</v>
      </c>
      <c r="Z46" s="92">
        <f>SUM('１月:12月'!Z46)</f>
        <v>0</v>
      </c>
      <c r="AA46" s="92">
        <f>SUM('１月:12月'!AA46)</f>
        <v>0</v>
      </c>
      <c r="AB46" s="92">
        <f>SUM('１月:12月'!AB46)</f>
        <v>0</v>
      </c>
      <c r="AC46" s="92">
        <f>SUM('１月:12月'!AC46)</f>
        <v>0</v>
      </c>
      <c r="AD46" s="92">
        <f>SUM('１月:12月'!AD46)</f>
        <v>0</v>
      </c>
      <c r="AE46" s="92">
        <f>SUM('１月:12月'!AE46)</f>
        <v>0</v>
      </c>
      <c r="AF46" s="92">
        <f>SUM('１月:12月'!AF46)</f>
        <v>0</v>
      </c>
      <c r="AG46" s="92">
        <f>SUM('１月:12月'!AG46)</f>
        <v>0</v>
      </c>
      <c r="AH46" s="92">
        <f>SUM('１月:12月'!AH46)</f>
        <v>0</v>
      </c>
      <c r="AI46" s="92">
        <f>SUM('１月:12月'!AI46)</f>
        <v>0</v>
      </c>
      <c r="AJ46" s="92">
        <f>SUM('１月:12月'!AJ46)</f>
        <v>0</v>
      </c>
      <c r="AK46" s="92">
        <f>SUM('１月:12月'!AK46)</f>
        <v>0</v>
      </c>
      <c r="AL46" s="92">
        <f>SUM('１月:12月'!AL46)</f>
        <v>0</v>
      </c>
      <c r="AM46" s="92">
        <f>SUM('１月:12月'!AM46)</f>
        <v>0</v>
      </c>
      <c r="AN46" s="92">
        <f>SUM('１月:12月'!AN46)</f>
        <v>0</v>
      </c>
      <c r="AO46" s="92">
        <f>SUM('１月:12月'!AO46)</f>
        <v>0</v>
      </c>
      <c r="AP46" s="92">
        <f>SUM('１月:12月'!AP46)</f>
        <v>0</v>
      </c>
      <c r="AQ46" s="92">
        <f t="shared" si="2"/>
        <v>0</v>
      </c>
      <c r="AR46" s="92">
        <f>SUM('１月:12月'!AR46)</f>
        <v>0</v>
      </c>
      <c r="AS46" s="92">
        <f>SUM('１月:12月'!AS46)</f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97">
        <f>SUM('１月:12月'!D47)</f>
        <v>0</v>
      </c>
      <c r="E47" s="97">
        <f>SUM('１月:12月'!E47)</f>
        <v>0</v>
      </c>
      <c r="F47" s="97">
        <f>SUM('１月:12月'!F47)</f>
        <v>0</v>
      </c>
      <c r="G47" s="97">
        <f>SUM('１月:12月'!G47)</f>
        <v>0</v>
      </c>
      <c r="H47" s="97">
        <f>SUM('１月:12月'!H47)</f>
        <v>0</v>
      </c>
      <c r="I47" s="97">
        <f>SUM('１月:12月'!I47)</f>
        <v>0</v>
      </c>
      <c r="J47" s="97">
        <f>SUM('１月:12月'!J47)</f>
        <v>0</v>
      </c>
      <c r="K47" s="97">
        <f>SUM('１月:12月'!K47)</f>
        <v>0</v>
      </c>
      <c r="L47" s="97">
        <f>SUM('１月:12月'!L47)</f>
        <v>0</v>
      </c>
      <c r="M47" s="97">
        <f>SUM('１月:12月'!M47)</f>
        <v>0</v>
      </c>
      <c r="N47" s="97">
        <f>SUM('１月:12月'!N47)</f>
        <v>0</v>
      </c>
      <c r="O47" s="97">
        <f>SUM('１月:12月'!O47)</f>
        <v>0</v>
      </c>
      <c r="P47" s="97">
        <f>SUM('１月:12月'!P47)</f>
        <v>0</v>
      </c>
      <c r="Q47" s="97">
        <f>SUM('１月:12月'!Q47)</f>
        <v>0</v>
      </c>
      <c r="R47" s="97">
        <f>SUM('１月:12月'!R47)</f>
        <v>0</v>
      </c>
      <c r="S47" s="97">
        <f>SUM('１月:12月'!S47)</f>
        <v>0</v>
      </c>
      <c r="T47" s="97">
        <f>SUM('１月:12月'!T47)</f>
        <v>0</v>
      </c>
      <c r="U47" s="97">
        <f>SUM('１月:12月'!U47)</f>
        <v>0</v>
      </c>
      <c r="V47" s="97">
        <f t="shared" si="1"/>
        <v>0</v>
      </c>
      <c r="W47" s="97">
        <f t="shared" si="1"/>
        <v>0</v>
      </c>
      <c r="X47" s="149">
        <f t="shared" si="1"/>
        <v>0</v>
      </c>
      <c r="Y47" s="97">
        <f>SUM('１月:12月'!Y47)</f>
        <v>0</v>
      </c>
      <c r="Z47" s="97">
        <f>SUM('１月:12月'!Z47)</f>
        <v>0</v>
      </c>
      <c r="AA47" s="97">
        <f>SUM('１月:12月'!AA47)</f>
        <v>0</v>
      </c>
      <c r="AB47" s="97">
        <f>SUM('１月:12月'!AB47)</f>
        <v>0</v>
      </c>
      <c r="AC47" s="97">
        <f>SUM('１月:12月'!AC47)</f>
        <v>0</v>
      </c>
      <c r="AD47" s="97">
        <f>SUM('１月:12月'!AD47)</f>
        <v>0</v>
      </c>
      <c r="AE47" s="97">
        <f>SUM('１月:12月'!AE47)</f>
        <v>0</v>
      </c>
      <c r="AF47" s="97">
        <f>SUM('１月:12月'!AF47)</f>
        <v>0</v>
      </c>
      <c r="AG47" s="97">
        <f>SUM('１月:12月'!AG47)</f>
        <v>0</v>
      </c>
      <c r="AH47" s="97">
        <f>SUM('１月:12月'!AH47)</f>
        <v>0</v>
      </c>
      <c r="AI47" s="97">
        <f>SUM('１月:12月'!AI47)</f>
        <v>0</v>
      </c>
      <c r="AJ47" s="97">
        <f>SUM('１月:12月'!AJ47)</f>
        <v>0</v>
      </c>
      <c r="AK47" s="97">
        <f>SUM('１月:12月'!AK47)</f>
        <v>0</v>
      </c>
      <c r="AL47" s="97">
        <f>SUM('１月:12月'!AL47)</f>
        <v>0</v>
      </c>
      <c r="AM47" s="97">
        <f>SUM('１月:12月'!AM47)</f>
        <v>0</v>
      </c>
      <c r="AN47" s="97">
        <f>SUM('１月:12月'!AN47)</f>
        <v>0</v>
      </c>
      <c r="AO47" s="97">
        <f>SUM('１月:12月'!AO47)</f>
        <v>0</v>
      </c>
      <c r="AP47" s="97">
        <f>SUM('１月:12月'!AP47)</f>
        <v>0</v>
      </c>
      <c r="AQ47" s="97">
        <f t="shared" si="2"/>
        <v>0</v>
      </c>
      <c r="AR47" s="97">
        <f>SUM('１月:12月'!AR47)</f>
        <v>0</v>
      </c>
      <c r="AS47" s="97">
        <f>SUM('１月:12月'!AS47)</f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92">
        <f>SUM('１月:12月'!D48)</f>
        <v>0</v>
      </c>
      <c r="E48" s="92">
        <f>SUM('１月:12月'!E48)</f>
        <v>0</v>
      </c>
      <c r="F48" s="92">
        <f>SUM('１月:12月'!F48)</f>
        <v>0</v>
      </c>
      <c r="G48" s="92">
        <f>SUM('１月:12月'!G48)</f>
        <v>0</v>
      </c>
      <c r="H48" s="92">
        <f>SUM('１月:12月'!H48)</f>
        <v>0</v>
      </c>
      <c r="I48" s="92">
        <f>SUM('１月:12月'!I48)</f>
        <v>0</v>
      </c>
      <c r="J48" s="92">
        <f>SUM('１月:12月'!J48)</f>
        <v>0</v>
      </c>
      <c r="K48" s="92">
        <f>SUM('１月:12月'!K48)</f>
        <v>0</v>
      </c>
      <c r="L48" s="92">
        <f>SUM('１月:12月'!L48)</f>
        <v>0</v>
      </c>
      <c r="M48" s="92">
        <f>SUM('１月:12月'!M48)</f>
        <v>653</v>
      </c>
      <c r="N48" s="92">
        <f>SUM('１月:12月'!N48)</f>
        <v>246.53270000000003</v>
      </c>
      <c r="O48" s="92">
        <f>SUM('１月:12月'!O48)</f>
        <v>101999.419</v>
      </c>
      <c r="P48" s="92">
        <f>SUM('１月:12月'!P48)</f>
        <v>321</v>
      </c>
      <c r="Q48" s="92">
        <f>SUM('１月:12月'!Q48)</f>
        <v>131.9704</v>
      </c>
      <c r="R48" s="92">
        <f>SUM('１月:12月'!R48)</f>
        <v>52275.948000000004</v>
      </c>
      <c r="S48" s="92">
        <f>SUM('１月:12月'!S48)</f>
        <v>0</v>
      </c>
      <c r="T48" s="92">
        <f>SUM('１月:12月'!T48)</f>
        <v>0</v>
      </c>
      <c r="U48" s="92">
        <f>SUM('１月:12月'!U48)</f>
        <v>0</v>
      </c>
      <c r="V48" s="92">
        <f t="shared" si="1"/>
        <v>321</v>
      </c>
      <c r="W48" s="92">
        <f t="shared" si="1"/>
        <v>131.9704</v>
      </c>
      <c r="X48" s="147">
        <f t="shared" si="1"/>
        <v>52275.948000000004</v>
      </c>
      <c r="Y48" s="92">
        <f>SUM('１月:12月'!Y48)</f>
        <v>216</v>
      </c>
      <c r="Z48" s="92">
        <f>SUM('１月:12月'!Z48)</f>
        <v>95.44350000000001</v>
      </c>
      <c r="AA48" s="92">
        <f>SUM('１月:12月'!AA48)</f>
        <v>35384.413</v>
      </c>
      <c r="AB48" s="92">
        <f>SUM('１月:12月'!AB48)</f>
        <v>12</v>
      </c>
      <c r="AC48" s="92">
        <f>SUM('１月:12月'!AC48)</f>
        <v>1.211</v>
      </c>
      <c r="AD48" s="92">
        <f>SUM('１月:12月'!AD48)</f>
        <v>507.444</v>
      </c>
      <c r="AE48" s="92">
        <f>SUM('１月:12月'!AE48)</f>
        <v>0</v>
      </c>
      <c r="AF48" s="92">
        <f>SUM('１月:12月'!AF48)</f>
        <v>0</v>
      </c>
      <c r="AG48" s="92">
        <f>SUM('１月:12月'!AG48)</f>
        <v>0</v>
      </c>
      <c r="AH48" s="92">
        <f>SUM('１月:12月'!AH48)</f>
        <v>0</v>
      </c>
      <c r="AI48" s="92">
        <f>SUM('１月:12月'!AI48)</f>
        <v>0</v>
      </c>
      <c r="AJ48" s="92">
        <f>SUM('１月:12月'!AJ48)</f>
        <v>0</v>
      </c>
      <c r="AK48" s="92">
        <f>SUM('１月:12月'!AK48)</f>
        <v>0</v>
      </c>
      <c r="AL48" s="92">
        <f>SUM('１月:12月'!AL48)</f>
        <v>0</v>
      </c>
      <c r="AM48" s="92">
        <f>SUM('１月:12月'!AM48)</f>
        <v>0</v>
      </c>
      <c r="AN48" s="92">
        <f>SUM('１月:12月'!AN48)</f>
        <v>0</v>
      </c>
      <c r="AO48" s="92">
        <f>SUM('１月:12月'!AO48)</f>
        <v>0</v>
      </c>
      <c r="AP48" s="92">
        <f>SUM('１月:12月'!AP48)</f>
        <v>0</v>
      </c>
      <c r="AQ48" s="92">
        <f t="shared" si="2"/>
        <v>1202</v>
      </c>
      <c r="AR48" s="92">
        <f>SUM('１月:12月'!AR48)</f>
        <v>475.15760000000006</v>
      </c>
      <c r="AS48" s="92">
        <f>SUM('１月:12月'!AS48)</f>
        <v>190167.224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97">
        <f>SUM('１月:12月'!D49)</f>
        <v>0</v>
      </c>
      <c r="E49" s="97">
        <f>SUM('１月:12月'!E49)</f>
        <v>0</v>
      </c>
      <c r="F49" s="97">
        <f>SUM('１月:12月'!F49)</f>
        <v>0</v>
      </c>
      <c r="G49" s="97">
        <f>SUM('１月:12月'!G49)</f>
        <v>0</v>
      </c>
      <c r="H49" s="97">
        <f>SUM('１月:12月'!H49)</f>
        <v>0</v>
      </c>
      <c r="I49" s="97">
        <f>SUM('１月:12月'!I49)</f>
        <v>0</v>
      </c>
      <c r="J49" s="97">
        <f>SUM('１月:12月'!J49)</f>
        <v>0</v>
      </c>
      <c r="K49" s="97">
        <f>SUM('１月:12月'!K49)</f>
        <v>0</v>
      </c>
      <c r="L49" s="97">
        <f>SUM('１月:12月'!L49)</f>
        <v>0</v>
      </c>
      <c r="M49" s="97">
        <f>SUM('１月:12月'!M49)</f>
        <v>1</v>
      </c>
      <c r="N49" s="97">
        <f>SUM('１月:12月'!N49)</f>
        <v>0.07</v>
      </c>
      <c r="O49" s="97">
        <f>SUM('１月:12月'!O49)</f>
        <v>34.535</v>
      </c>
      <c r="P49" s="97">
        <f>SUM('１月:12月'!P49)</f>
        <v>0</v>
      </c>
      <c r="Q49" s="97">
        <f>SUM('１月:12月'!Q49)</f>
        <v>0</v>
      </c>
      <c r="R49" s="97">
        <f>SUM('１月:12月'!R49)</f>
        <v>0</v>
      </c>
      <c r="S49" s="97">
        <f>SUM('１月:12月'!S49)</f>
        <v>0</v>
      </c>
      <c r="T49" s="97">
        <f>SUM('１月:12月'!T49)</f>
        <v>0</v>
      </c>
      <c r="U49" s="97">
        <f>SUM('１月:12月'!U49)</f>
        <v>0</v>
      </c>
      <c r="V49" s="97">
        <f t="shared" si="1"/>
        <v>0</v>
      </c>
      <c r="W49" s="97">
        <f t="shared" si="1"/>
        <v>0</v>
      </c>
      <c r="X49" s="149">
        <f t="shared" si="1"/>
        <v>0</v>
      </c>
      <c r="Y49" s="97">
        <f>SUM('１月:12月'!Y49)</f>
        <v>0</v>
      </c>
      <c r="Z49" s="97">
        <f>SUM('１月:12月'!Z49)</f>
        <v>0</v>
      </c>
      <c r="AA49" s="97">
        <f>SUM('１月:12月'!AA49)</f>
        <v>0</v>
      </c>
      <c r="AB49" s="97">
        <f>SUM('１月:12月'!AB49)</f>
        <v>0</v>
      </c>
      <c r="AC49" s="97">
        <f>SUM('１月:12月'!AC49)</f>
        <v>0</v>
      </c>
      <c r="AD49" s="97">
        <f>SUM('１月:12月'!AD49)</f>
        <v>0</v>
      </c>
      <c r="AE49" s="97">
        <f>SUM('１月:12月'!AE49)</f>
        <v>0</v>
      </c>
      <c r="AF49" s="97">
        <f>SUM('１月:12月'!AF49)</f>
        <v>0</v>
      </c>
      <c r="AG49" s="97">
        <f>SUM('１月:12月'!AG49)</f>
        <v>0</v>
      </c>
      <c r="AH49" s="97">
        <f>SUM('１月:12月'!AH49)</f>
        <v>0</v>
      </c>
      <c r="AI49" s="97">
        <f>SUM('１月:12月'!AI49)</f>
        <v>0</v>
      </c>
      <c r="AJ49" s="97">
        <f>SUM('１月:12月'!AJ49)</f>
        <v>0</v>
      </c>
      <c r="AK49" s="97">
        <f>SUM('１月:12月'!AK49)</f>
        <v>0</v>
      </c>
      <c r="AL49" s="97">
        <f>SUM('１月:12月'!AL49)</f>
        <v>0</v>
      </c>
      <c r="AM49" s="97">
        <f>SUM('１月:12月'!AM49)</f>
        <v>0</v>
      </c>
      <c r="AN49" s="97">
        <f>SUM('１月:12月'!AN49)</f>
        <v>0</v>
      </c>
      <c r="AO49" s="97">
        <f>SUM('１月:12月'!AO49)</f>
        <v>0</v>
      </c>
      <c r="AP49" s="97">
        <f>SUM('１月:12月'!AP49)</f>
        <v>0</v>
      </c>
      <c r="AQ49" s="97">
        <f t="shared" si="2"/>
        <v>1</v>
      </c>
      <c r="AR49" s="97">
        <f>SUM('１月:12月'!AR49)</f>
        <v>0.07</v>
      </c>
      <c r="AS49" s="97">
        <f>SUM('１月:12月'!AS49)</f>
        <v>34.535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92">
        <f>SUM('１月:12月'!D50)</f>
        <v>1</v>
      </c>
      <c r="E50" s="92">
        <f>SUM('１月:12月'!E50)</f>
        <v>281.479</v>
      </c>
      <c r="F50" s="92">
        <f>SUM('１月:12月'!F50)</f>
        <v>60907.161</v>
      </c>
      <c r="G50" s="92">
        <f>SUM('１月:12月'!G50)</f>
        <v>0</v>
      </c>
      <c r="H50" s="92">
        <f>SUM('１月:12月'!H50)</f>
        <v>0</v>
      </c>
      <c r="I50" s="92">
        <f>SUM('１月:12月'!I50)</f>
        <v>0</v>
      </c>
      <c r="J50" s="92">
        <f>SUM('１月:12月'!J50)</f>
        <v>1</v>
      </c>
      <c r="K50" s="92">
        <f>SUM('１月:12月'!K50)</f>
        <v>281.479</v>
      </c>
      <c r="L50" s="92">
        <f>SUM('１月:12月'!L50)</f>
        <v>60907.161</v>
      </c>
      <c r="M50" s="92">
        <f>SUM('１月:12月'!M50)</f>
        <v>2</v>
      </c>
      <c r="N50" s="92">
        <f>SUM('１月:12月'!N50)</f>
        <v>333.3434</v>
      </c>
      <c r="O50" s="92">
        <f>SUM('１月:12月'!O50)</f>
        <v>85639.93100000001</v>
      </c>
      <c r="P50" s="92">
        <f>SUM('１月:12月'!P50)</f>
        <v>0</v>
      </c>
      <c r="Q50" s="92">
        <f>SUM('１月:12月'!Q50)</f>
        <v>0</v>
      </c>
      <c r="R50" s="92">
        <f>SUM('１月:12月'!R50)</f>
        <v>0</v>
      </c>
      <c r="S50" s="92">
        <f>SUM('１月:12月'!S50)</f>
        <v>0</v>
      </c>
      <c r="T50" s="92">
        <f>SUM('１月:12月'!T50)</f>
        <v>0</v>
      </c>
      <c r="U50" s="92">
        <f>SUM('１月:12月'!U50)</f>
        <v>0</v>
      </c>
      <c r="V50" s="92">
        <f t="shared" si="1"/>
        <v>0</v>
      </c>
      <c r="W50" s="92">
        <f t="shared" si="1"/>
        <v>0</v>
      </c>
      <c r="X50" s="147">
        <f t="shared" si="1"/>
        <v>0</v>
      </c>
      <c r="Y50" s="92">
        <f>SUM('１月:12月'!Y50)</f>
        <v>0</v>
      </c>
      <c r="Z50" s="92">
        <f>SUM('１月:12月'!Z50)</f>
        <v>0</v>
      </c>
      <c r="AA50" s="92">
        <f>SUM('１月:12月'!AA50)</f>
        <v>0</v>
      </c>
      <c r="AB50" s="92">
        <f>SUM('１月:12月'!AB50)</f>
        <v>0</v>
      </c>
      <c r="AC50" s="92">
        <f>SUM('１月:12月'!AC50)</f>
        <v>0</v>
      </c>
      <c r="AD50" s="92">
        <f>SUM('１月:12月'!AD50)</f>
        <v>0</v>
      </c>
      <c r="AE50" s="92">
        <f>SUM('１月:12月'!AE50)</f>
        <v>0</v>
      </c>
      <c r="AF50" s="92">
        <f>SUM('１月:12月'!AF50)</f>
        <v>0</v>
      </c>
      <c r="AG50" s="92">
        <f>SUM('１月:12月'!AG50)</f>
        <v>0</v>
      </c>
      <c r="AH50" s="92">
        <f>SUM('１月:12月'!AH50)</f>
        <v>0</v>
      </c>
      <c r="AI50" s="92">
        <f>SUM('１月:12月'!AI50)</f>
        <v>0</v>
      </c>
      <c r="AJ50" s="92">
        <f>SUM('１月:12月'!AJ50)</f>
        <v>0</v>
      </c>
      <c r="AK50" s="92">
        <f>SUM('１月:12月'!AK50)</f>
        <v>0</v>
      </c>
      <c r="AL50" s="92">
        <f>SUM('１月:12月'!AL50)</f>
        <v>0</v>
      </c>
      <c r="AM50" s="92">
        <f>SUM('１月:12月'!AM50)</f>
        <v>0</v>
      </c>
      <c r="AN50" s="92">
        <f>SUM('１月:12月'!AN50)</f>
        <v>0</v>
      </c>
      <c r="AO50" s="92">
        <f>SUM('１月:12月'!AO50)</f>
        <v>0</v>
      </c>
      <c r="AP50" s="92">
        <f>SUM('１月:12月'!AP50)</f>
        <v>0</v>
      </c>
      <c r="AQ50" s="92">
        <f t="shared" si="2"/>
        <v>3</v>
      </c>
      <c r="AR50" s="92">
        <f>SUM('１月:12月'!AR50)</f>
        <v>614.8224</v>
      </c>
      <c r="AS50" s="92">
        <f>SUM('１月:12月'!AS50)</f>
        <v>146547.092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97">
        <f>SUM('１月:12月'!D51)</f>
        <v>0</v>
      </c>
      <c r="E51" s="97">
        <f>SUM('１月:12月'!E51)</f>
        <v>0</v>
      </c>
      <c r="F51" s="97">
        <f>SUM('１月:12月'!F51)</f>
        <v>0</v>
      </c>
      <c r="G51" s="97">
        <f>SUM('１月:12月'!G51)</f>
        <v>0</v>
      </c>
      <c r="H51" s="97">
        <f>SUM('１月:12月'!H51)</f>
        <v>0</v>
      </c>
      <c r="I51" s="97">
        <f>SUM('１月:12月'!I51)</f>
        <v>0</v>
      </c>
      <c r="J51" s="97">
        <f>SUM('１月:12月'!J51)</f>
        <v>0</v>
      </c>
      <c r="K51" s="97">
        <f>SUM('１月:12月'!K51)</f>
        <v>0</v>
      </c>
      <c r="L51" s="97">
        <f>SUM('１月:12月'!L51)</f>
        <v>0</v>
      </c>
      <c r="M51" s="97">
        <f>SUM('１月:12月'!M51)</f>
        <v>0</v>
      </c>
      <c r="N51" s="97">
        <f>SUM('１月:12月'!N51)</f>
        <v>0</v>
      </c>
      <c r="O51" s="97">
        <f>SUM('１月:12月'!O51)</f>
        <v>0</v>
      </c>
      <c r="P51" s="97">
        <f>SUM('１月:12月'!P51)</f>
        <v>0</v>
      </c>
      <c r="Q51" s="97">
        <f>SUM('１月:12月'!Q51)</f>
        <v>0</v>
      </c>
      <c r="R51" s="97">
        <f>SUM('１月:12月'!R51)</f>
        <v>0</v>
      </c>
      <c r="S51" s="97">
        <f>SUM('１月:12月'!S51)</f>
        <v>0</v>
      </c>
      <c r="T51" s="97">
        <f>SUM('１月:12月'!T51)</f>
        <v>0</v>
      </c>
      <c r="U51" s="97">
        <f>SUM('１月:12月'!U51)</f>
        <v>0</v>
      </c>
      <c r="V51" s="97">
        <f t="shared" si="1"/>
        <v>0</v>
      </c>
      <c r="W51" s="97">
        <f t="shared" si="1"/>
        <v>0</v>
      </c>
      <c r="X51" s="149">
        <f t="shared" si="1"/>
        <v>0</v>
      </c>
      <c r="Y51" s="97">
        <f>SUM('１月:12月'!Y51)</f>
        <v>0</v>
      </c>
      <c r="Z51" s="97">
        <f>SUM('１月:12月'!Z51)</f>
        <v>0</v>
      </c>
      <c r="AA51" s="97">
        <f>SUM('１月:12月'!AA51)</f>
        <v>0</v>
      </c>
      <c r="AB51" s="97">
        <f>SUM('１月:12月'!AB51)</f>
        <v>0</v>
      </c>
      <c r="AC51" s="97">
        <f>SUM('１月:12月'!AC51)</f>
        <v>0</v>
      </c>
      <c r="AD51" s="97">
        <f>SUM('１月:12月'!AD51)</f>
        <v>0</v>
      </c>
      <c r="AE51" s="97">
        <f>SUM('１月:12月'!AE51)</f>
        <v>0</v>
      </c>
      <c r="AF51" s="97">
        <f>SUM('１月:12月'!AF51)</f>
        <v>0</v>
      </c>
      <c r="AG51" s="97">
        <f>SUM('１月:12月'!AG51)</f>
        <v>0</v>
      </c>
      <c r="AH51" s="97">
        <f>SUM('１月:12月'!AH51)</f>
        <v>0</v>
      </c>
      <c r="AI51" s="97">
        <f>SUM('１月:12月'!AI51)</f>
        <v>0</v>
      </c>
      <c r="AJ51" s="97">
        <f>SUM('１月:12月'!AJ51)</f>
        <v>0</v>
      </c>
      <c r="AK51" s="97">
        <f>SUM('１月:12月'!AK51)</f>
        <v>0</v>
      </c>
      <c r="AL51" s="97">
        <f>SUM('１月:12月'!AL51)</f>
        <v>0</v>
      </c>
      <c r="AM51" s="97">
        <f>SUM('１月:12月'!AM51)</f>
        <v>0</v>
      </c>
      <c r="AN51" s="97">
        <f>SUM('１月:12月'!AN51)</f>
        <v>0</v>
      </c>
      <c r="AO51" s="97">
        <f>SUM('１月:12月'!AO51)</f>
        <v>0</v>
      </c>
      <c r="AP51" s="97">
        <f>SUM('１月:12月'!AP51)</f>
        <v>0</v>
      </c>
      <c r="AQ51" s="97">
        <f t="shared" si="2"/>
        <v>0</v>
      </c>
      <c r="AR51" s="97">
        <f>SUM('１月:12月'!AR51)</f>
        <v>0</v>
      </c>
      <c r="AS51" s="97">
        <f>SUM('１月:12月'!AS51)</f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92">
        <f>SUM('１月:12月'!D52)</f>
        <v>0</v>
      </c>
      <c r="E52" s="92">
        <f>SUM('１月:12月'!E52)</f>
        <v>0</v>
      </c>
      <c r="F52" s="92">
        <f>SUM('１月:12月'!F52)</f>
        <v>0</v>
      </c>
      <c r="G52" s="92">
        <f>SUM('１月:12月'!G52)</f>
        <v>0</v>
      </c>
      <c r="H52" s="92">
        <f>SUM('１月:12月'!H52)</f>
        <v>0</v>
      </c>
      <c r="I52" s="92">
        <f>SUM('１月:12月'!I52)</f>
        <v>0</v>
      </c>
      <c r="J52" s="92">
        <f>SUM('１月:12月'!J52)</f>
        <v>0</v>
      </c>
      <c r="K52" s="92">
        <f>SUM('１月:12月'!K52)</f>
        <v>0</v>
      </c>
      <c r="L52" s="92">
        <f>SUM('１月:12月'!L52)</f>
        <v>0</v>
      </c>
      <c r="M52" s="92">
        <f>SUM('１月:12月'!M52)</f>
        <v>0</v>
      </c>
      <c r="N52" s="92">
        <f>SUM('１月:12月'!N52)</f>
        <v>0</v>
      </c>
      <c r="O52" s="92">
        <f>SUM('１月:12月'!O52)</f>
        <v>0</v>
      </c>
      <c r="P52" s="92">
        <f>SUM('１月:12月'!P52)</f>
        <v>0</v>
      </c>
      <c r="Q52" s="92">
        <f>SUM('１月:12月'!Q52)</f>
        <v>0</v>
      </c>
      <c r="R52" s="92">
        <f>SUM('１月:12月'!R52)</f>
        <v>0</v>
      </c>
      <c r="S52" s="92">
        <f>SUM('１月:12月'!S52)</f>
        <v>0</v>
      </c>
      <c r="T52" s="92">
        <f>SUM('１月:12月'!T52)</f>
        <v>0</v>
      </c>
      <c r="U52" s="92">
        <f>SUM('１月:12月'!U52)</f>
        <v>0</v>
      </c>
      <c r="V52" s="92">
        <f t="shared" si="1"/>
        <v>0</v>
      </c>
      <c r="W52" s="92">
        <f t="shared" si="1"/>
        <v>0</v>
      </c>
      <c r="X52" s="147">
        <f t="shared" si="1"/>
        <v>0</v>
      </c>
      <c r="Y52" s="92">
        <f>SUM('１月:12月'!Y52)</f>
        <v>0</v>
      </c>
      <c r="Z52" s="92">
        <f>SUM('１月:12月'!Z52)</f>
        <v>0</v>
      </c>
      <c r="AA52" s="92">
        <f>SUM('１月:12月'!AA52)</f>
        <v>0</v>
      </c>
      <c r="AB52" s="92">
        <f>SUM('１月:12月'!AB52)</f>
        <v>0</v>
      </c>
      <c r="AC52" s="92">
        <f>SUM('１月:12月'!AC52)</f>
        <v>0</v>
      </c>
      <c r="AD52" s="92">
        <f>SUM('１月:12月'!AD52)</f>
        <v>0</v>
      </c>
      <c r="AE52" s="92">
        <f>SUM('１月:12月'!AE52)</f>
        <v>0</v>
      </c>
      <c r="AF52" s="92">
        <f>SUM('１月:12月'!AF52)</f>
        <v>0</v>
      </c>
      <c r="AG52" s="92">
        <f>SUM('１月:12月'!AG52)</f>
        <v>0</v>
      </c>
      <c r="AH52" s="92">
        <f>SUM('１月:12月'!AH52)</f>
        <v>0</v>
      </c>
      <c r="AI52" s="92">
        <f>SUM('１月:12月'!AI52)</f>
        <v>0</v>
      </c>
      <c r="AJ52" s="92">
        <f>SUM('１月:12月'!AJ52)</f>
        <v>0</v>
      </c>
      <c r="AK52" s="92">
        <f>SUM('１月:12月'!AK52)</f>
        <v>0</v>
      </c>
      <c r="AL52" s="92">
        <f>SUM('１月:12月'!AL52)</f>
        <v>0</v>
      </c>
      <c r="AM52" s="92">
        <f>SUM('１月:12月'!AM52)</f>
        <v>0</v>
      </c>
      <c r="AN52" s="92">
        <f>SUM('１月:12月'!AN52)</f>
        <v>0</v>
      </c>
      <c r="AO52" s="92">
        <f>SUM('１月:12月'!AO52)</f>
        <v>0</v>
      </c>
      <c r="AP52" s="92">
        <f>SUM('１月:12月'!AP52)</f>
        <v>0</v>
      </c>
      <c r="AQ52" s="92">
        <f t="shared" si="2"/>
        <v>0</v>
      </c>
      <c r="AR52" s="92">
        <f>SUM('１月:12月'!AR52)</f>
        <v>0</v>
      </c>
      <c r="AS52" s="92">
        <f>SUM('１月:12月'!AS52)</f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97">
        <f>SUM('１月:12月'!D53)</f>
        <v>8</v>
      </c>
      <c r="E53" s="97">
        <f>SUM('１月:12月'!E53)</f>
        <v>146.7342</v>
      </c>
      <c r="F53" s="97">
        <f>SUM('１月:12月'!F53)</f>
        <v>35302.9</v>
      </c>
      <c r="G53" s="97">
        <f>SUM('１月:12月'!G53)</f>
        <v>5</v>
      </c>
      <c r="H53" s="97">
        <f>SUM('１月:12月'!H53)</f>
        <v>106.6812</v>
      </c>
      <c r="I53" s="97">
        <f>SUM('１月:12月'!I53)</f>
        <v>23805.424000000003</v>
      </c>
      <c r="J53" s="97">
        <f>SUM('１月:12月'!J53)</f>
        <v>13</v>
      </c>
      <c r="K53" s="97">
        <f>SUM('１月:12月'!K53)</f>
        <v>253.41539999999998</v>
      </c>
      <c r="L53" s="97">
        <f>SUM('１月:12月'!L53)</f>
        <v>59108.32400000001</v>
      </c>
      <c r="M53" s="97">
        <f>SUM('１月:12月'!M53)</f>
        <v>764</v>
      </c>
      <c r="N53" s="97">
        <f>SUM('１月:12月'!N53)</f>
        <v>11986.961599999999</v>
      </c>
      <c r="O53" s="97">
        <f>SUM('１月:12月'!O53)</f>
        <v>3998222.718</v>
      </c>
      <c r="P53" s="97">
        <f>SUM('１月:12月'!P53)</f>
        <v>0</v>
      </c>
      <c r="Q53" s="97">
        <f>SUM('１月:12月'!Q53)</f>
        <v>0</v>
      </c>
      <c r="R53" s="97">
        <f>SUM('１月:12月'!R53)</f>
        <v>0</v>
      </c>
      <c r="S53" s="97">
        <f>SUM('１月:12月'!S53)</f>
        <v>0</v>
      </c>
      <c r="T53" s="97">
        <f>SUM('１月:12月'!T53)</f>
        <v>0</v>
      </c>
      <c r="U53" s="97">
        <f>SUM('１月:12月'!U53)</f>
        <v>0</v>
      </c>
      <c r="V53" s="97">
        <f t="shared" si="1"/>
        <v>0</v>
      </c>
      <c r="W53" s="97">
        <f t="shared" si="1"/>
        <v>0</v>
      </c>
      <c r="X53" s="149">
        <f t="shared" si="1"/>
        <v>0</v>
      </c>
      <c r="Y53" s="97">
        <f>SUM('１月:12月'!Y53)</f>
        <v>0</v>
      </c>
      <c r="Z53" s="97">
        <f>SUM('１月:12月'!Z53)</f>
        <v>0</v>
      </c>
      <c r="AA53" s="97">
        <f>SUM('１月:12月'!AA53)</f>
        <v>0</v>
      </c>
      <c r="AB53" s="97">
        <f>SUM('１月:12月'!AB53)</f>
        <v>0</v>
      </c>
      <c r="AC53" s="97">
        <f>SUM('１月:12月'!AC53)</f>
        <v>0</v>
      </c>
      <c r="AD53" s="97">
        <f>SUM('１月:12月'!AD53)</f>
        <v>0</v>
      </c>
      <c r="AE53" s="97">
        <f>SUM('１月:12月'!AE53)</f>
        <v>0</v>
      </c>
      <c r="AF53" s="97">
        <f>SUM('１月:12月'!AF53)</f>
        <v>0</v>
      </c>
      <c r="AG53" s="97">
        <f>SUM('１月:12月'!AG53)</f>
        <v>0</v>
      </c>
      <c r="AH53" s="97">
        <f>SUM('１月:12月'!AH53)</f>
        <v>0</v>
      </c>
      <c r="AI53" s="97">
        <f>SUM('１月:12月'!AI53)</f>
        <v>0</v>
      </c>
      <c r="AJ53" s="97">
        <f>SUM('１月:12月'!AJ53)</f>
        <v>0</v>
      </c>
      <c r="AK53" s="97">
        <f>SUM('１月:12月'!AK53)</f>
        <v>0</v>
      </c>
      <c r="AL53" s="97">
        <f>SUM('１月:12月'!AL53)</f>
        <v>0</v>
      </c>
      <c r="AM53" s="97">
        <f>SUM('１月:12月'!AM53)</f>
        <v>0</v>
      </c>
      <c r="AN53" s="97">
        <f>SUM('１月:12月'!AN53)</f>
        <v>0</v>
      </c>
      <c r="AO53" s="97">
        <f>SUM('１月:12月'!AO53)</f>
        <v>0</v>
      </c>
      <c r="AP53" s="97">
        <f>SUM('１月:12月'!AP53)</f>
        <v>0</v>
      </c>
      <c r="AQ53" s="97">
        <f t="shared" si="2"/>
        <v>777</v>
      </c>
      <c r="AR53" s="97">
        <f>SUM('１月:12月'!AR53)</f>
        <v>12240.377</v>
      </c>
      <c r="AS53" s="97">
        <f>SUM('１月:12月'!AS53)</f>
        <v>4057331.042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92">
        <f>SUM('１月:12月'!D54)</f>
        <v>0</v>
      </c>
      <c r="E54" s="92">
        <f>SUM('１月:12月'!E54)</f>
        <v>0</v>
      </c>
      <c r="F54" s="92">
        <f>SUM('１月:12月'!F54)</f>
        <v>0</v>
      </c>
      <c r="G54" s="92">
        <f>SUM('１月:12月'!G54)</f>
        <v>0</v>
      </c>
      <c r="H54" s="92">
        <f>SUM('１月:12月'!H54)</f>
        <v>0</v>
      </c>
      <c r="I54" s="92">
        <f>SUM('１月:12月'!I54)</f>
        <v>0</v>
      </c>
      <c r="J54" s="92">
        <f>SUM('１月:12月'!J54)</f>
        <v>0</v>
      </c>
      <c r="K54" s="92">
        <f>SUM('１月:12月'!K54)</f>
        <v>0</v>
      </c>
      <c r="L54" s="92">
        <f>SUM('１月:12月'!L54)</f>
        <v>0</v>
      </c>
      <c r="M54" s="92">
        <f>SUM('１月:12月'!M54)</f>
        <v>0</v>
      </c>
      <c r="N54" s="92">
        <f>SUM('１月:12月'!N54)</f>
        <v>0</v>
      </c>
      <c r="O54" s="92">
        <f>SUM('１月:12月'!O54)</f>
        <v>0</v>
      </c>
      <c r="P54" s="92">
        <f>SUM('１月:12月'!P54)</f>
        <v>0</v>
      </c>
      <c r="Q54" s="92">
        <f>SUM('１月:12月'!Q54)</f>
        <v>0</v>
      </c>
      <c r="R54" s="92">
        <f>SUM('１月:12月'!R54)</f>
        <v>0</v>
      </c>
      <c r="S54" s="92">
        <f>SUM('１月:12月'!S54)</f>
        <v>0</v>
      </c>
      <c r="T54" s="92">
        <f>SUM('１月:12月'!T54)</f>
        <v>0</v>
      </c>
      <c r="U54" s="92">
        <f>SUM('１月:12月'!U54)</f>
        <v>0</v>
      </c>
      <c r="V54" s="92">
        <f t="shared" si="1"/>
        <v>0</v>
      </c>
      <c r="W54" s="92">
        <f t="shared" si="1"/>
        <v>0</v>
      </c>
      <c r="X54" s="147">
        <f t="shared" si="1"/>
        <v>0</v>
      </c>
      <c r="Y54" s="92">
        <f>SUM('１月:12月'!Y54)</f>
        <v>0</v>
      </c>
      <c r="Z54" s="92">
        <f>SUM('１月:12月'!Z54)</f>
        <v>0</v>
      </c>
      <c r="AA54" s="92">
        <f>SUM('１月:12月'!AA54)</f>
        <v>0</v>
      </c>
      <c r="AB54" s="92">
        <f>SUM('１月:12月'!AB54)</f>
        <v>0</v>
      </c>
      <c r="AC54" s="92">
        <f>SUM('１月:12月'!AC54)</f>
        <v>0</v>
      </c>
      <c r="AD54" s="92">
        <f>SUM('１月:12月'!AD54)</f>
        <v>0</v>
      </c>
      <c r="AE54" s="92">
        <f>SUM('１月:12月'!AE54)</f>
        <v>0</v>
      </c>
      <c r="AF54" s="92">
        <f>SUM('１月:12月'!AF54)</f>
        <v>0</v>
      </c>
      <c r="AG54" s="92">
        <f>SUM('１月:12月'!AG54)</f>
        <v>0</v>
      </c>
      <c r="AH54" s="92">
        <f>SUM('１月:12月'!AH54)</f>
        <v>38</v>
      </c>
      <c r="AI54" s="92">
        <f>SUM('１月:12月'!AI54)</f>
        <v>0.24480000000000002</v>
      </c>
      <c r="AJ54" s="92">
        <f>SUM('１月:12月'!AJ54)</f>
        <v>462.445</v>
      </c>
      <c r="AK54" s="92">
        <f>SUM('１月:12月'!AK54)</f>
        <v>0</v>
      </c>
      <c r="AL54" s="92">
        <f>SUM('１月:12月'!AL54)</f>
        <v>0</v>
      </c>
      <c r="AM54" s="92">
        <f>SUM('１月:12月'!AM54)</f>
        <v>0</v>
      </c>
      <c r="AN54" s="92">
        <f>SUM('１月:12月'!AN54)</f>
        <v>93</v>
      </c>
      <c r="AO54" s="92">
        <f>SUM('１月:12月'!AO54)</f>
        <v>3.8876</v>
      </c>
      <c r="AP54" s="92">
        <f>SUM('１月:12月'!AP54)</f>
        <v>3585.054</v>
      </c>
      <c r="AQ54" s="92">
        <f t="shared" si="2"/>
        <v>131</v>
      </c>
      <c r="AR54" s="92">
        <f>SUM('１月:12月'!AR54)</f>
        <v>4.1324000000000005</v>
      </c>
      <c r="AS54" s="92">
        <f>SUM('１月:12月'!AS54)</f>
        <v>4047.499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97">
        <f>SUM('１月:12月'!D55)</f>
        <v>0</v>
      </c>
      <c r="E55" s="97">
        <f>SUM('１月:12月'!E55)</f>
        <v>0</v>
      </c>
      <c r="F55" s="97">
        <f>SUM('１月:12月'!F55)</f>
        <v>0</v>
      </c>
      <c r="G55" s="97">
        <f>SUM('１月:12月'!G55)</f>
        <v>0</v>
      </c>
      <c r="H55" s="97">
        <f>SUM('１月:12月'!H55)</f>
        <v>0</v>
      </c>
      <c r="I55" s="97">
        <f>SUM('１月:12月'!I55)</f>
        <v>0</v>
      </c>
      <c r="J55" s="97">
        <f>SUM('１月:12月'!J55)</f>
        <v>0</v>
      </c>
      <c r="K55" s="97">
        <f>SUM('１月:12月'!K55)</f>
        <v>0</v>
      </c>
      <c r="L55" s="97">
        <f>SUM('１月:12月'!L55)</f>
        <v>0</v>
      </c>
      <c r="M55" s="97">
        <f>SUM('１月:12月'!M55)</f>
        <v>0</v>
      </c>
      <c r="N55" s="97">
        <f>SUM('１月:12月'!N55)</f>
        <v>0</v>
      </c>
      <c r="O55" s="97">
        <f>SUM('１月:12月'!O55)</f>
        <v>0</v>
      </c>
      <c r="P55" s="97">
        <f>SUM('１月:12月'!P55)</f>
        <v>0</v>
      </c>
      <c r="Q55" s="97">
        <f>SUM('１月:12月'!Q55)</f>
        <v>0</v>
      </c>
      <c r="R55" s="97">
        <f>SUM('１月:12月'!R55)</f>
        <v>0</v>
      </c>
      <c r="S55" s="97">
        <f>SUM('１月:12月'!S55)</f>
        <v>0</v>
      </c>
      <c r="T55" s="97">
        <f>SUM('１月:12月'!T55)</f>
        <v>0</v>
      </c>
      <c r="U55" s="97">
        <f>SUM('１月:12月'!U55)</f>
        <v>0</v>
      </c>
      <c r="V55" s="97">
        <f t="shared" si="1"/>
        <v>0</v>
      </c>
      <c r="W55" s="97">
        <f t="shared" si="1"/>
        <v>0</v>
      </c>
      <c r="X55" s="149">
        <f t="shared" si="1"/>
        <v>0</v>
      </c>
      <c r="Y55" s="97">
        <f>SUM('１月:12月'!Y55)</f>
        <v>0</v>
      </c>
      <c r="Z55" s="97">
        <f>SUM('１月:12月'!Z55)</f>
        <v>0</v>
      </c>
      <c r="AA55" s="97">
        <f>SUM('１月:12月'!AA55)</f>
        <v>0</v>
      </c>
      <c r="AB55" s="97">
        <f>SUM('１月:12月'!AB55)</f>
        <v>0</v>
      </c>
      <c r="AC55" s="97">
        <f>SUM('１月:12月'!AC55)</f>
        <v>0</v>
      </c>
      <c r="AD55" s="97">
        <f>SUM('１月:12月'!AD55)</f>
        <v>0</v>
      </c>
      <c r="AE55" s="97">
        <f>SUM('１月:12月'!AE55)</f>
        <v>0</v>
      </c>
      <c r="AF55" s="97">
        <f>SUM('１月:12月'!AF55)</f>
        <v>0</v>
      </c>
      <c r="AG55" s="97">
        <f>SUM('１月:12月'!AG55)</f>
        <v>0</v>
      </c>
      <c r="AH55" s="97">
        <f>SUM('１月:12月'!AH55)</f>
        <v>0</v>
      </c>
      <c r="AI55" s="97">
        <f>SUM('１月:12月'!AI55)</f>
        <v>0</v>
      </c>
      <c r="AJ55" s="97">
        <f>SUM('１月:12月'!AJ55)</f>
        <v>0</v>
      </c>
      <c r="AK55" s="97">
        <f>SUM('１月:12月'!AK55)</f>
        <v>0</v>
      </c>
      <c r="AL55" s="97">
        <f>SUM('１月:12月'!AL55)</f>
        <v>0</v>
      </c>
      <c r="AM55" s="97">
        <f>SUM('１月:12月'!AM55)</f>
        <v>0</v>
      </c>
      <c r="AN55" s="97">
        <f>SUM('１月:12月'!AN55)</f>
        <v>0</v>
      </c>
      <c r="AO55" s="97">
        <f>SUM('１月:12月'!AO55)</f>
        <v>0</v>
      </c>
      <c r="AP55" s="97">
        <f>SUM('１月:12月'!AP55)</f>
        <v>0</v>
      </c>
      <c r="AQ55" s="97">
        <f t="shared" si="2"/>
        <v>0</v>
      </c>
      <c r="AR55" s="97">
        <f>SUM('１月:12月'!AR55)</f>
        <v>0</v>
      </c>
      <c r="AS55" s="97">
        <f>SUM('１月:12月'!AS55)</f>
        <v>0</v>
      </c>
      <c r="AT55" s="101" t="s">
        <v>11</v>
      </c>
      <c r="AU55" s="364"/>
      <c r="AV55" s="102"/>
      <c r="AW55" s="71"/>
    </row>
    <row r="56" spans="1:49" ht="18.75">
      <c r="A56" s="365" t="s">
        <v>116</v>
      </c>
      <c r="B56" s="366" t="s">
        <v>48</v>
      </c>
      <c r="C56" s="99" t="s">
        <v>10</v>
      </c>
      <c r="D56" s="92">
        <f>SUM('１月:12月'!D56)</f>
        <v>0</v>
      </c>
      <c r="E56" s="92">
        <f>SUM('１月:12月'!E56)</f>
        <v>0</v>
      </c>
      <c r="F56" s="92">
        <f>SUM('１月:12月'!F56)</f>
        <v>0</v>
      </c>
      <c r="G56" s="92">
        <f>SUM('１月:12月'!G56)</f>
        <v>0</v>
      </c>
      <c r="H56" s="92">
        <f>SUM('１月:12月'!H56)</f>
        <v>0</v>
      </c>
      <c r="I56" s="92">
        <f>SUM('１月:12月'!I56)</f>
        <v>0</v>
      </c>
      <c r="J56" s="92">
        <f>SUM('１月:12月'!J56)</f>
        <v>0</v>
      </c>
      <c r="K56" s="92">
        <f>SUM('１月:12月'!K56)</f>
        <v>0</v>
      </c>
      <c r="L56" s="92">
        <f>SUM('１月:12月'!L56)</f>
        <v>0</v>
      </c>
      <c r="M56" s="92">
        <f>SUM('１月:12月'!M56)</f>
        <v>27</v>
      </c>
      <c r="N56" s="92">
        <f>SUM('１月:12月'!N56)</f>
        <v>5.421399999999999</v>
      </c>
      <c r="O56" s="92">
        <f>SUM('１月:12月'!O56)</f>
        <v>4674.429</v>
      </c>
      <c r="P56" s="92">
        <f>SUM('１月:12月'!P56)</f>
        <v>0</v>
      </c>
      <c r="Q56" s="92">
        <f>SUM('１月:12月'!Q56)</f>
        <v>0</v>
      </c>
      <c r="R56" s="92">
        <f>SUM('１月:12月'!R56)</f>
        <v>0</v>
      </c>
      <c r="S56" s="92">
        <f>SUM('１月:12月'!S56)</f>
        <v>0</v>
      </c>
      <c r="T56" s="92">
        <f>SUM('１月:12月'!T56)</f>
        <v>0</v>
      </c>
      <c r="U56" s="92">
        <f>SUM('１月:12月'!U56)</f>
        <v>0</v>
      </c>
      <c r="V56" s="92">
        <f t="shared" si="1"/>
        <v>0</v>
      </c>
      <c r="W56" s="92">
        <f t="shared" si="1"/>
        <v>0</v>
      </c>
      <c r="X56" s="147">
        <f t="shared" si="1"/>
        <v>0</v>
      </c>
      <c r="Y56" s="92">
        <f>SUM('１月:12月'!Y56)</f>
        <v>0</v>
      </c>
      <c r="Z56" s="92">
        <f>SUM('１月:12月'!Z56)</f>
        <v>0</v>
      </c>
      <c r="AA56" s="92">
        <f>SUM('１月:12月'!AA56)</f>
        <v>0</v>
      </c>
      <c r="AB56" s="92">
        <f>SUM('１月:12月'!AB56)</f>
        <v>0</v>
      </c>
      <c r="AC56" s="92">
        <f>SUM('１月:12月'!AC56)</f>
        <v>0</v>
      </c>
      <c r="AD56" s="92">
        <f>SUM('１月:12月'!AD56)</f>
        <v>0</v>
      </c>
      <c r="AE56" s="92">
        <f>SUM('１月:12月'!AE56)</f>
        <v>0</v>
      </c>
      <c r="AF56" s="92">
        <f>SUM('１月:12月'!AF56)</f>
        <v>0</v>
      </c>
      <c r="AG56" s="92">
        <f>SUM('１月:12月'!AG56)</f>
        <v>0</v>
      </c>
      <c r="AH56" s="92">
        <f>SUM('１月:12月'!AH56)</f>
        <v>0</v>
      </c>
      <c r="AI56" s="92">
        <f>SUM('１月:12月'!AI56)</f>
        <v>0</v>
      </c>
      <c r="AJ56" s="92">
        <f>SUM('１月:12月'!AJ56)</f>
        <v>0</v>
      </c>
      <c r="AK56" s="92">
        <f>SUM('１月:12月'!AK56)</f>
        <v>0</v>
      </c>
      <c r="AL56" s="92">
        <f>SUM('１月:12月'!AL56)</f>
        <v>0</v>
      </c>
      <c r="AM56" s="92">
        <f>SUM('１月:12月'!AM56)</f>
        <v>0</v>
      </c>
      <c r="AN56" s="92">
        <f>SUM('１月:12月'!AN56)</f>
        <v>0</v>
      </c>
      <c r="AO56" s="92">
        <f>SUM('１月:12月'!AO56)</f>
        <v>0</v>
      </c>
      <c r="AP56" s="92">
        <f>SUM('１月:12月'!AP56)</f>
        <v>0</v>
      </c>
      <c r="AQ56" s="92">
        <f t="shared" si="2"/>
        <v>27</v>
      </c>
      <c r="AR56" s="92">
        <f>SUM('１月:12月'!AR56)</f>
        <v>5.421399999999999</v>
      </c>
      <c r="AS56" s="92">
        <f>SUM('１月:12月'!AS56)</f>
        <v>4674.429</v>
      </c>
      <c r="AT56" s="107" t="s">
        <v>10</v>
      </c>
      <c r="AU56" s="369" t="s">
        <v>117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97">
        <f>SUM('１月:12月'!D57)</f>
        <v>0</v>
      </c>
      <c r="E57" s="97">
        <f>SUM('１月:12月'!E57)</f>
        <v>0</v>
      </c>
      <c r="F57" s="97">
        <f>SUM('１月:12月'!F57)</f>
        <v>0</v>
      </c>
      <c r="G57" s="97">
        <f>SUM('１月:12月'!G57)</f>
        <v>0</v>
      </c>
      <c r="H57" s="97">
        <f>SUM('１月:12月'!H57)</f>
        <v>0</v>
      </c>
      <c r="I57" s="97">
        <f>SUM('１月:12月'!I57)</f>
        <v>0</v>
      </c>
      <c r="J57" s="97">
        <f>SUM('１月:12月'!J57)</f>
        <v>0</v>
      </c>
      <c r="K57" s="97">
        <f>SUM('１月:12月'!K57)</f>
        <v>0</v>
      </c>
      <c r="L57" s="97">
        <f>SUM('１月:12月'!L57)</f>
        <v>0</v>
      </c>
      <c r="M57" s="97">
        <f>SUM('１月:12月'!M57)</f>
        <v>12</v>
      </c>
      <c r="N57" s="97">
        <f>SUM('１月:12月'!N57)</f>
        <v>4.9667</v>
      </c>
      <c r="O57" s="97">
        <f>SUM('１月:12月'!O57)</f>
        <v>5824.395</v>
      </c>
      <c r="P57" s="97">
        <f>SUM('１月:12月'!P57)</f>
        <v>0</v>
      </c>
      <c r="Q57" s="97">
        <f>SUM('１月:12月'!Q57)</f>
        <v>0</v>
      </c>
      <c r="R57" s="97">
        <f>SUM('１月:12月'!R57)</f>
        <v>0</v>
      </c>
      <c r="S57" s="97">
        <f>SUM('１月:12月'!S57)</f>
        <v>0</v>
      </c>
      <c r="T57" s="97">
        <f>SUM('１月:12月'!T57)</f>
        <v>0</v>
      </c>
      <c r="U57" s="97">
        <f>SUM('１月:12月'!U57)</f>
        <v>0</v>
      </c>
      <c r="V57" s="97">
        <f t="shared" si="1"/>
        <v>0</v>
      </c>
      <c r="W57" s="97">
        <f t="shared" si="1"/>
        <v>0</v>
      </c>
      <c r="X57" s="149">
        <f t="shared" si="1"/>
        <v>0</v>
      </c>
      <c r="Y57" s="97">
        <f>SUM('１月:12月'!Y57)</f>
        <v>0</v>
      </c>
      <c r="Z57" s="97">
        <f>SUM('１月:12月'!Z57)</f>
        <v>0</v>
      </c>
      <c r="AA57" s="97">
        <f>SUM('１月:12月'!AA57)</f>
        <v>0</v>
      </c>
      <c r="AB57" s="97">
        <f>SUM('１月:12月'!AB57)</f>
        <v>0</v>
      </c>
      <c r="AC57" s="97">
        <f>SUM('１月:12月'!AC57)</f>
        <v>0</v>
      </c>
      <c r="AD57" s="97">
        <f>SUM('１月:12月'!AD57)</f>
        <v>0</v>
      </c>
      <c r="AE57" s="97">
        <f>SUM('１月:12月'!AE57)</f>
        <v>0</v>
      </c>
      <c r="AF57" s="97">
        <f>SUM('１月:12月'!AF57)</f>
        <v>0</v>
      </c>
      <c r="AG57" s="97">
        <f>SUM('１月:12月'!AG57)</f>
        <v>0</v>
      </c>
      <c r="AH57" s="97">
        <f>SUM('１月:12月'!AH57)</f>
        <v>0</v>
      </c>
      <c r="AI57" s="97">
        <f>SUM('１月:12月'!AI57)</f>
        <v>0</v>
      </c>
      <c r="AJ57" s="97">
        <f>SUM('１月:12月'!AJ57)</f>
        <v>0</v>
      </c>
      <c r="AK57" s="97">
        <f>SUM('１月:12月'!AK57)</f>
        <v>0</v>
      </c>
      <c r="AL57" s="97">
        <f>SUM('１月:12月'!AL57)</f>
        <v>0</v>
      </c>
      <c r="AM57" s="97">
        <f>SUM('１月:12月'!AM57)</f>
        <v>0</v>
      </c>
      <c r="AN57" s="97">
        <f>SUM('１月:12月'!AN57)</f>
        <v>0</v>
      </c>
      <c r="AO57" s="97">
        <f>SUM('１月:12月'!AO57)</f>
        <v>0</v>
      </c>
      <c r="AP57" s="97">
        <f>SUM('１月:12月'!AP57)</f>
        <v>0</v>
      </c>
      <c r="AQ57" s="97">
        <f t="shared" si="2"/>
        <v>12</v>
      </c>
      <c r="AR57" s="97">
        <f>SUM('１月:12月'!AR57)</f>
        <v>4.9667</v>
      </c>
      <c r="AS57" s="97">
        <f>SUM('１月:12月'!AS57)</f>
        <v>5824.395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293">
        <f>SUM('１月:12月'!D58)</f>
        <v>0</v>
      </c>
      <c r="E58" s="146">
        <f>SUM('１月:12月'!E58)</f>
        <v>0</v>
      </c>
      <c r="F58" s="146">
        <f>SUM('１月:12月'!F58)</f>
        <v>0</v>
      </c>
      <c r="G58" s="146">
        <f>SUM('１月:12月'!G58)</f>
        <v>0</v>
      </c>
      <c r="H58" s="146">
        <f>SUM('１月:12月'!H58)</f>
        <v>0</v>
      </c>
      <c r="I58" s="155">
        <f>SUM('１月:12月'!I58)</f>
        <v>1.307</v>
      </c>
      <c r="J58" s="146">
        <f>SUM('１月:12月'!J58)</f>
        <v>0</v>
      </c>
      <c r="K58" s="146">
        <f>SUM('１月:12月'!K58)</f>
        <v>0</v>
      </c>
      <c r="L58" s="146">
        <f>SUM('１月:12月'!L58)</f>
        <v>1.307</v>
      </c>
      <c r="M58" s="146">
        <f>SUM('１月:12月'!M58)</f>
        <v>6178</v>
      </c>
      <c r="N58" s="146">
        <f>SUM('１月:12月'!N58)</f>
        <v>416.825</v>
      </c>
      <c r="O58" s="146">
        <f>SUM('１月:12月'!O58)</f>
        <v>128741.682</v>
      </c>
      <c r="P58" s="146">
        <f>SUM('１月:12月'!P58)</f>
        <v>52</v>
      </c>
      <c r="Q58" s="146">
        <f>SUM('１月:12月'!Q58)</f>
        <v>72.227</v>
      </c>
      <c r="R58" s="146">
        <f>SUM('１月:12月'!R58)</f>
        <v>24952.144000000004</v>
      </c>
      <c r="S58" s="146">
        <f>SUM('１月:12月'!S58)</f>
        <v>20</v>
      </c>
      <c r="T58" s="146">
        <f>SUM('１月:12月'!T58)</f>
        <v>0.444</v>
      </c>
      <c r="U58" s="146">
        <f>SUM('１月:12月'!U58)</f>
        <v>250.40800000000002</v>
      </c>
      <c r="V58" s="146">
        <f t="shared" si="1"/>
        <v>72</v>
      </c>
      <c r="W58" s="146">
        <f t="shared" si="1"/>
        <v>72.671</v>
      </c>
      <c r="X58" s="155">
        <f t="shared" si="1"/>
        <v>25202.552000000003</v>
      </c>
      <c r="Y58" s="146">
        <f>SUM('１月:12月'!Y58)</f>
        <v>595</v>
      </c>
      <c r="Z58" s="146">
        <f>SUM('１月:12月'!Z58)</f>
        <v>27.1498</v>
      </c>
      <c r="AA58" s="146">
        <f>SUM('１月:12月'!AA58)</f>
        <v>13833.346</v>
      </c>
      <c r="AB58" s="146">
        <f>SUM('１月:12月'!AB58)</f>
        <v>2522</v>
      </c>
      <c r="AC58" s="146">
        <f>SUM('１月:12月'!AC58)</f>
        <v>457.05910000000006</v>
      </c>
      <c r="AD58" s="146">
        <f>SUM('１月:12月'!AD58)</f>
        <v>132124.306</v>
      </c>
      <c r="AE58" s="146">
        <f>SUM('１月:12月'!AE58)</f>
        <v>14</v>
      </c>
      <c r="AF58" s="146">
        <f>SUM('１月:12月'!AF58)</f>
        <v>14.55</v>
      </c>
      <c r="AG58" s="146">
        <f>SUM('１月:12月'!AG58)</f>
        <v>11993.346000000001</v>
      </c>
      <c r="AH58" s="146">
        <f>SUM('１月:12月'!AH58)</f>
        <v>275</v>
      </c>
      <c r="AI58" s="146">
        <f>SUM('１月:12月'!AI58)</f>
        <v>35.622699999999995</v>
      </c>
      <c r="AJ58" s="146">
        <f>SUM('１月:12月'!AJ58)</f>
        <v>10416.365000000002</v>
      </c>
      <c r="AK58" s="146">
        <f>SUM('１月:12月'!AK58)</f>
        <v>127</v>
      </c>
      <c r="AL58" s="146">
        <f>SUM('１月:12月'!AL58)</f>
        <v>5.2416</v>
      </c>
      <c r="AM58" s="146">
        <f>SUM('１月:12月'!AM58)</f>
        <v>3434.7259999999997</v>
      </c>
      <c r="AN58" s="146">
        <f>SUM('１月:12月'!AN58)</f>
        <v>1236</v>
      </c>
      <c r="AO58" s="146">
        <f>SUM('１月:12月'!AO58)</f>
        <v>27.161900000000003</v>
      </c>
      <c r="AP58" s="146">
        <f>SUM('１月:12月'!AP58)</f>
        <v>76284.871</v>
      </c>
      <c r="AQ58" s="146">
        <f t="shared" si="2"/>
        <v>11019</v>
      </c>
      <c r="AR58" s="146">
        <f>SUM('１月:12月'!AR58)</f>
        <v>1056.2811</v>
      </c>
      <c r="AS58" s="146">
        <f>SUM('１月:12月'!AS58)</f>
        <v>402032.50099999993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92">
        <f>SUM('１月:12月'!D59)</f>
        <v>0</v>
      </c>
      <c r="E59" s="92">
        <f>SUM('１月:12月'!E59)</f>
        <v>0</v>
      </c>
      <c r="F59" s="92">
        <f>SUM('１月:12月'!F59)</f>
        <v>0</v>
      </c>
      <c r="G59" s="92">
        <f>SUM('１月:12月'!G59)</f>
        <v>0</v>
      </c>
      <c r="H59" s="92">
        <f>SUM('１月:12月'!H59)</f>
        <v>0</v>
      </c>
      <c r="I59" s="92">
        <f>SUM('１月:12月'!I59)</f>
        <v>0</v>
      </c>
      <c r="J59" s="114">
        <f>SUM('１月:12月'!J59)</f>
        <v>0</v>
      </c>
      <c r="K59" s="114">
        <f>SUM('１月:12月'!K59)</f>
        <v>0</v>
      </c>
      <c r="L59" s="114">
        <f>SUM('１月:12月'!L59)</f>
        <v>0</v>
      </c>
      <c r="M59" s="114">
        <f>SUM('１月:12月'!M59)</f>
        <v>0</v>
      </c>
      <c r="N59" s="114">
        <f>SUM('１月:12月'!N59)</f>
        <v>0</v>
      </c>
      <c r="O59" s="114">
        <f>SUM('１月:12月'!O59)</f>
        <v>0</v>
      </c>
      <c r="P59" s="114">
        <f>SUM('１月:12月'!P59)</f>
        <v>0</v>
      </c>
      <c r="Q59" s="114">
        <f>SUM('１月:12月'!Q59)</f>
        <v>0</v>
      </c>
      <c r="R59" s="114">
        <f>SUM('１月:12月'!R59)</f>
        <v>0</v>
      </c>
      <c r="S59" s="114">
        <f>SUM('１月:12月'!S59)</f>
        <v>0</v>
      </c>
      <c r="T59" s="114">
        <f>SUM('１月:12月'!T59)</f>
        <v>0</v>
      </c>
      <c r="U59" s="114">
        <f>SUM('１月:12月'!U59)</f>
        <v>0</v>
      </c>
      <c r="V59" s="114">
        <f t="shared" si="1"/>
        <v>0</v>
      </c>
      <c r="W59" s="114">
        <f t="shared" si="1"/>
        <v>0</v>
      </c>
      <c r="X59" s="157">
        <f t="shared" si="1"/>
        <v>0</v>
      </c>
      <c r="Y59" s="114">
        <f>SUM('１月:12月'!Y59)</f>
        <v>0</v>
      </c>
      <c r="Z59" s="114">
        <f>SUM('１月:12月'!Z59)</f>
        <v>0</v>
      </c>
      <c r="AA59" s="114">
        <f>SUM('１月:12月'!AA59)</f>
        <v>0</v>
      </c>
      <c r="AB59" s="114">
        <f>SUM('１月:12月'!AB59)</f>
        <v>0</v>
      </c>
      <c r="AC59" s="114">
        <f>SUM('１月:12月'!AC59)</f>
        <v>0</v>
      </c>
      <c r="AD59" s="114">
        <f>SUM('１月:12月'!AD59)</f>
        <v>0</v>
      </c>
      <c r="AE59" s="114">
        <f>SUM('１月:12月'!AE59)</f>
        <v>0</v>
      </c>
      <c r="AF59" s="114">
        <f>SUM('１月:12月'!AF59)</f>
        <v>0</v>
      </c>
      <c r="AG59" s="114">
        <f>SUM('１月:12月'!AG59)</f>
        <v>0</v>
      </c>
      <c r="AH59" s="114">
        <f>SUM('１月:12月'!AH59)</f>
        <v>0</v>
      </c>
      <c r="AI59" s="114">
        <f>SUM('１月:12月'!AI59)</f>
        <v>0</v>
      </c>
      <c r="AJ59" s="114">
        <f>SUM('１月:12月'!AJ59)</f>
        <v>0</v>
      </c>
      <c r="AK59" s="114">
        <f>SUM('１月:12月'!AK59)</f>
        <v>0</v>
      </c>
      <c r="AL59" s="114">
        <f>SUM('１月:12月'!AL59)</f>
        <v>0</v>
      </c>
      <c r="AM59" s="114">
        <f>SUM('１月:12月'!AM59)</f>
        <v>0</v>
      </c>
      <c r="AN59" s="114">
        <f>SUM('１月:12月'!AN59)</f>
        <v>0</v>
      </c>
      <c r="AO59" s="114">
        <f>SUM('１月:12月'!AO59)</f>
        <v>0</v>
      </c>
      <c r="AP59" s="114">
        <f>SUM('１月:12月'!AP59)</f>
        <v>0</v>
      </c>
      <c r="AQ59" s="114">
        <f t="shared" si="2"/>
        <v>0</v>
      </c>
      <c r="AR59" s="114">
        <f>SUM('１月:12月'!AR59)</f>
        <v>0</v>
      </c>
      <c r="AS59" s="114">
        <f>SUM('１月:12月'!AS59)</f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92">
        <f>SUM('１月:12月'!D60)</f>
        <v>0</v>
      </c>
      <c r="E60" s="92">
        <f>SUM('１月:12月'!E60)</f>
        <v>0</v>
      </c>
      <c r="F60" s="92">
        <f>SUM('１月:12月'!F60)</f>
        <v>0</v>
      </c>
      <c r="G60" s="92">
        <f>SUM('１月:12月'!G60)</f>
        <v>0</v>
      </c>
      <c r="H60" s="92">
        <f>SUM('１月:12月'!H60)</f>
        <v>0</v>
      </c>
      <c r="I60" s="92">
        <f>SUM('１月:12月'!I60)</f>
        <v>0</v>
      </c>
      <c r="J60" s="97">
        <f>SUM('１月:12月'!J60)</f>
        <v>0</v>
      </c>
      <c r="K60" s="97">
        <f>SUM('１月:12月'!K60)</f>
        <v>0</v>
      </c>
      <c r="L60" s="97">
        <f>SUM('１月:12月'!L60)</f>
        <v>0</v>
      </c>
      <c r="M60" s="97">
        <f>SUM('１月:12月'!M60)</f>
        <v>162</v>
      </c>
      <c r="N60" s="97">
        <f>SUM('１月:12月'!N60)</f>
        <v>5.6721</v>
      </c>
      <c r="O60" s="97">
        <f>SUM('１月:12月'!O60)</f>
        <v>2462.111</v>
      </c>
      <c r="P60" s="97">
        <f>SUM('１月:12月'!P60)</f>
        <v>15</v>
      </c>
      <c r="Q60" s="97">
        <f>SUM('１月:12月'!Q60)</f>
        <v>108.322</v>
      </c>
      <c r="R60" s="97">
        <f>SUM('１月:12月'!R60)</f>
        <v>28326.734</v>
      </c>
      <c r="S60" s="97">
        <f>SUM('１月:12月'!S60)</f>
        <v>0</v>
      </c>
      <c r="T60" s="97">
        <f>SUM('１月:12月'!T60)</f>
        <v>0</v>
      </c>
      <c r="U60" s="97">
        <f>SUM('１月:12月'!U60)</f>
        <v>0</v>
      </c>
      <c r="V60" s="97">
        <f t="shared" si="1"/>
        <v>15</v>
      </c>
      <c r="W60" s="97">
        <f t="shared" si="1"/>
        <v>108.322</v>
      </c>
      <c r="X60" s="149">
        <f t="shared" si="1"/>
        <v>28326.734</v>
      </c>
      <c r="Y60" s="97">
        <f>SUM('１月:12月'!Y60)</f>
        <v>0</v>
      </c>
      <c r="Z60" s="97">
        <f>SUM('１月:12月'!Z60)</f>
        <v>0.077</v>
      </c>
      <c r="AA60" s="97">
        <f>SUM('１月:12月'!AA60)</f>
        <v>5.355</v>
      </c>
      <c r="AB60" s="97">
        <f>SUM('１月:12月'!AB60)</f>
        <v>0</v>
      </c>
      <c r="AC60" s="97">
        <f>SUM('１月:12月'!AC60)</f>
        <v>0</v>
      </c>
      <c r="AD60" s="97">
        <f>SUM('１月:12月'!AD60)</f>
        <v>0</v>
      </c>
      <c r="AE60" s="97">
        <f>SUM('１月:12月'!AE60)</f>
        <v>0</v>
      </c>
      <c r="AF60" s="97">
        <f>SUM('１月:12月'!AF60)</f>
        <v>0</v>
      </c>
      <c r="AG60" s="97">
        <f>SUM('１月:12月'!AG60)</f>
        <v>0</v>
      </c>
      <c r="AH60" s="97">
        <f>SUM('１月:12月'!AH60)</f>
        <v>0</v>
      </c>
      <c r="AI60" s="97">
        <f>SUM('１月:12月'!AI60)</f>
        <v>0</v>
      </c>
      <c r="AJ60" s="97">
        <f>SUM('１月:12月'!AJ60)</f>
        <v>0</v>
      </c>
      <c r="AK60" s="97">
        <f>SUM('１月:12月'!AK60)</f>
        <v>0</v>
      </c>
      <c r="AL60" s="97">
        <f>SUM('１月:12月'!AL60)</f>
        <v>0</v>
      </c>
      <c r="AM60" s="97">
        <f>SUM('１月:12月'!AM60)</f>
        <v>0</v>
      </c>
      <c r="AN60" s="97">
        <f>SUM('１月:12月'!AN60)</f>
        <v>6</v>
      </c>
      <c r="AO60" s="97">
        <f>SUM('１月:12月'!AO60)</f>
        <v>0.3081</v>
      </c>
      <c r="AP60" s="97">
        <f>SUM('１月:12月'!AP60)</f>
        <v>94.45</v>
      </c>
      <c r="AQ60" s="97">
        <f t="shared" si="2"/>
        <v>183</v>
      </c>
      <c r="AR60" s="97">
        <f>SUM('１月:12月'!AR60)</f>
        <v>114.3792</v>
      </c>
      <c r="AS60" s="97">
        <f>SUM('１月:12月'!AS60)</f>
        <v>30888.65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293">
        <f aca="true" t="shared" si="3" ref="D61:AP61">+D6+D8+D10+D12+D14+D16+D18+D20+D22+D24+D26+D28+D30+D32+D34+D36+D38+D40+D42+D44+D46+D48+D50+D52+D54+D56+D58</f>
        <v>446</v>
      </c>
      <c r="E61" s="146">
        <f t="shared" si="3"/>
        <v>401.51149999999996</v>
      </c>
      <c r="F61" s="146">
        <f t="shared" si="3"/>
        <v>140446.72499999998</v>
      </c>
      <c r="G61" s="146">
        <f t="shared" si="3"/>
        <v>655</v>
      </c>
      <c r="H61" s="146">
        <f t="shared" si="3"/>
        <v>2530.9928599999994</v>
      </c>
      <c r="I61" s="146">
        <f t="shared" si="3"/>
        <v>641897.419</v>
      </c>
      <c r="J61" s="146">
        <f t="shared" si="3"/>
        <v>1101</v>
      </c>
      <c r="K61" s="146">
        <f t="shared" si="3"/>
        <v>2932.50436</v>
      </c>
      <c r="L61" s="146">
        <f t="shared" si="3"/>
        <v>782344.144</v>
      </c>
      <c r="M61" s="146">
        <f t="shared" si="3"/>
        <v>7810</v>
      </c>
      <c r="N61" s="146">
        <f t="shared" si="3"/>
        <v>5052.2735999999995</v>
      </c>
      <c r="O61" s="146">
        <f t="shared" si="3"/>
        <v>1889895.2750000006</v>
      </c>
      <c r="P61" s="146">
        <f t="shared" si="3"/>
        <v>3649</v>
      </c>
      <c r="Q61" s="146">
        <f t="shared" si="3"/>
        <v>18001.5091</v>
      </c>
      <c r="R61" s="146">
        <f t="shared" si="3"/>
        <v>2688779.0369999995</v>
      </c>
      <c r="S61" s="146">
        <f t="shared" si="3"/>
        <v>253</v>
      </c>
      <c r="T61" s="146">
        <f t="shared" si="3"/>
        <v>7.081999999999999</v>
      </c>
      <c r="U61" s="146">
        <f t="shared" si="3"/>
        <v>7215.144000000001</v>
      </c>
      <c r="V61" s="146">
        <f t="shared" si="3"/>
        <v>3902</v>
      </c>
      <c r="W61" s="146">
        <f t="shared" si="3"/>
        <v>18008.591099999998</v>
      </c>
      <c r="X61" s="155">
        <f t="shared" si="3"/>
        <v>2695994.1810000003</v>
      </c>
      <c r="Y61" s="146">
        <f t="shared" si="3"/>
        <v>2743</v>
      </c>
      <c r="Z61" s="146">
        <f t="shared" si="3"/>
        <v>9983.900899999997</v>
      </c>
      <c r="AA61" s="155">
        <f t="shared" si="3"/>
        <v>915050.0880000001</v>
      </c>
      <c r="AB61" s="146">
        <f t="shared" si="3"/>
        <v>11099</v>
      </c>
      <c r="AC61" s="146">
        <f t="shared" si="3"/>
        <v>2202.09368</v>
      </c>
      <c r="AD61" s="146">
        <f t="shared" si="3"/>
        <v>889064.201</v>
      </c>
      <c r="AE61" s="146">
        <f t="shared" si="3"/>
        <v>670</v>
      </c>
      <c r="AF61" s="146">
        <f t="shared" si="3"/>
        <v>58.1054</v>
      </c>
      <c r="AG61" s="146">
        <f t="shared" si="3"/>
        <v>37390.296</v>
      </c>
      <c r="AH61" s="146">
        <f t="shared" si="3"/>
        <v>1456</v>
      </c>
      <c r="AI61" s="146">
        <f t="shared" si="3"/>
        <v>355.41351000000003</v>
      </c>
      <c r="AJ61" s="146">
        <f t="shared" si="3"/>
        <v>168607.39500000002</v>
      </c>
      <c r="AK61" s="146">
        <f t="shared" si="3"/>
        <v>754</v>
      </c>
      <c r="AL61" s="146">
        <f t="shared" si="3"/>
        <v>24.1139</v>
      </c>
      <c r="AM61" s="146">
        <f t="shared" si="3"/>
        <v>14221.492999999999</v>
      </c>
      <c r="AN61" s="146">
        <f t="shared" si="3"/>
        <v>2917</v>
      </c>
      <c r="AO61" s="146">
        <f t="shared" si="3"/>
        <v>156.13204999999996</v>
      </c>
      <c r="AP61" s="146">
        <f t="shared" si="3"/>
        <v>175209.441</v>
      </c>
      <c r="AQ61" s="146">
        <f t="shared" si="2"/>
        <v>32452</v>
      </c>
      <c r="AR61" s="146">
        <f>SUM('１月:12月'!AR61)</f>
        <v>38773.1285</v>
      </c>
      <c r="AS61" s="146">
        <f>SUM('１月:12月'!AS61)</f>
        <v>7567776.515999999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118</v>
      </c>
      <c r="B62" s="378" t="s">
        <v>51</v>
      </c>
      <c r="C62" s="99" t="s">
        <v>50</v>
      </c>
      <c r="D62" s="294">
        <f>D59</f>
        <v>0</v>
      </c>
      <c r="E62" s="92">
        <f aca="true" t="shared" si="4" ref="E62:AN62">E59</f>
        <v>0</v>
      </c>
      <c r="F62" s="92">
        <f t="shared" si="4"/>
        <v>0</v>
      </c>
      <c r="G62" s="92">
        <f t="shared" si="4"/>
        <v>0</v>
      </c>
      <c r="H62" s="92">
        <f t="shared" si="4"/>
        <v>0</v>
      </c>
      <c r="I62" s="92">
        <f t="shared" si="4"/>
        <v>0</v>
      </c>
      <c r="J62" s="92">
        <f t="shared" si="4"/>
        <v>0</v>
      </c>
      <c r="K62" s="92">
        <f t="shared" si="4"/>
        <v>0</v>
      </c>
      <c r="L62" s="92">
        <f t="shared" si="4"/>
        <v>0</v>
      </c>
      <c r="M62" s="92">
        <f t="shared" si="4"/>
        <v>0</v>
      </c>
      <c r="N62" s="92">
        <f t="shared" si="4"/>
        <v>0</v>
      </c>
      <c r="O62" s="92">
        <f t="shared" si="4"/>
        <v>0</v>
      </c>
      <c r="P62" s="92">
        <f t="shared" si="4"/>
        <v>0</v>
      </c>
      <c r="Q62" s="92">
        <f t="shared" si="4"/>
        <v>0</v>
      </c>
      <c r="R62" s="92">
        <f t="shared" si="4"/>
        <v>0</v>
      </c>
      <c r="S62" s="92">
        <f t="shared" si="4"/>
        <v>0</v>
      </c>
      <c r="T62" s="92">
        <f t="shared" si="4"/>
        <v>0</v>
      </c>
      <c r="U62" s="92">
        <f t="shared" si="4"/>
        <v>0</v>
      </c>
      <c r="V62" s="92">
        <f t="shared" si="4"/>
        <v>0</v>
      </c>
      <c r="W62" s="92">
        <f t="shared" si="4"/>
        <v>0</v>
      </c>
      <c r="X62" s="147">
        <f t="shared" si="4"/>
        <v>0</v>
      </c>
      <c r="Y62" s="92">
        <f t="shared" si="4"/>
        <v>0</v>
      </c>
      <c r="Z62" s="92">
        <f t="shared" si="4"/>
        <v>0</v>
      </c>
      <c r="AA62" s="147">
        <f t="shared" si="4"/>
        <v>0</v>
      </c>
      <c r="AB62" s="92">
        <f t="shared" si="4"/>
        <v>0</v>
      </c>
      <c r="AC62" s="92">
        <f t="shared" si="4"/>
        <v>0</v>
      </c>
      <c r="AD62" s="92">
        <f t="shared" si="4"/>
        <v>0</v>
      </c>
      <c r="AE62" s="92">
        <f t="shared" si="4"/>
        <v>0</v>
      </c>
      <c r="AF62" s="92">
        <f t="shared" si="4"/>
        <v>0</v>
      </c>
      <c r="AG62" s="92">
        <f t="shared" si="4"/>
        <v>0</v>
      </c>
      <c r="AH62" s="92">
        <f t="shared" si="4"/>
        <v>0</v>
      </c>
      <c r="AI62" s="92">
        <f t="shared" si="4"/>
        <v>0</v>
      </c>
      <c r="AJ62" s="92">
        <f t="shared" si="4"/>
        <v>0</v>
      </c>
      <c r="AK62" s="92">
        <f t="shared" si="4"/>
        <v>0</v>
      </c>
      <c r="AL62" s="92">
        <f t="shared" si="4"/>
        <v>0</v>
      </c>
      <c r="AM62" s="92">
        <f t="shared" si="4"/>
        <v>0</v>
      </c>
      <c r="AN62" s="92">
        <f t="shared" si="4"/>
        <v>0</v>
      </c>
      <c r="AO62" s="92">
        <f>AO59</f>
        <v>0</v>
      </c>
      <c r="AP62" s="92">
        <f>AP59</f>
        <v>0</v>
      </c>
      <c r="AQ62" s="92">
        <f t="shared" si="2"/>
        <v>0</v>
      </c>
      <c r="AR62" s="92">
        <f>SUM('１月:12月'!AR62)</f>
        <v>0</v>
      </c>
      <c r="AS62" s="92">
        <f>SUM('１月:12月'!AS62)</f>
        <v>0</v>
      </c>
      <c r="AT62" s="108" t="s">
        <v>50</v>
      </c>
      <c r="AU62" s="375" t="s">
        <v>119</v>
      </c>
      <c r="AV62" s="376"/>
      <c r="AW62" s="71"/>
    </row>
    <row r="63" spans="1:49" ht="18.75">
      <c r="A63" s="79"/>
      <c r="B63" s="80"/>
      <c r="C63" s="95" t="s">
        <v>11</v>
      </c>
      <c r="D63" s="295">
        <f aca="true" t="shared" si="5" ref="D63:L63">+D7+D9+D11+D13+D15+D17+D19+D21+D23+D25+D27+D29+D31+D33+D35+D37+D39+D41+D43+D45+D47+D49+D51+D53+D55+D57+D60</f>
        <v>302</v>
      </c>
      <c r="E63" s="97">
        <f t="shared" si="5"/>
        <v>5099.181</v>
      </c>
      <c r="F63" s="97">
        <f t="shared" si="5"/>
        <v>3268560.5360000003</v>
      </c>
      <c r="G63" s="97">
        <f t="shared" si="5"/>
        <v>295</v>
      </c>
      <c r="H63" s="97">
        <f t="shared" si="5"/>
        <v>4164.1328</v>
      </c>
      <c r="I63" s="97">
        <f t="shared" si="5"/>
        <v>2406108.3370000003</v>
      </c>
      <c r="J63" s="97">
        <f t="shared" si="5"/>
        <v>597</v>
      </c>
      <c r="K63" s="97">
        <f t="shared" si="5"/>
        <v>9263.3138</v>
      </c>
      <c r="L63" s="97">
        <f t="shared" si="5"/>
        <v>5674668.873</v>
      </c>
      <c r="M63" s="97">
        <f aca="true" t="shared" si="6" ref="M63:AI63">+M7+M9+M11+M13+M15+M17+M19+M21+M23+M25+M27+M29+M31+M33+M35+M37+M39+M41+M43+M45+M47+M49+M51+M53+M55+M57+M60</f>
        <v>1301</v>
      </c>
      <c r="N63" s="97">
        <f t="shared" si="6"/>
        <v>22283.417799999996</v>
      </c>
      <c r="O63" s="97">
        <f t="shared" si="6"/>
        <v>6150452.271</v>
      </c>
      <c r="P63" s="97">
        <f t="shared" si="6"/>
        <v>46</v>
      </c>
      <c r="Q63" s="97">
        <f t="shared" si="6"/>
        <v>4787.541</v>
      </c>
      <c r="R63" s="97">
        <f t="shared" si="6"/>
        <v>566586.886</v>
      </c>
      <c r="S63" s="97">
        <f t="shared" si="6"/>
        <v>0</v>
      </c>
      <c r="T63" s="97">
        <f t="shared" si="6"/>
        <v>0</v>
      </c>
      <c r="U63" s="97">
        <f t="shared" si="6"/>
        <v>0</v>
      </c>
      <c r="V63" s="97">
        <f t="shared" si="6"/>
        <v>46</v>
      </c>
      <c r="W63" s="97">
        <f t="shared" si="6"/>
        <v>4787.541</v>
      </c>
      <c r="X63" s="149">
        <f t="shared" si="6"/>
        <v>566586.886</v>
      </c>
      <c r="Y63" s="97">
        <f t="shared" si="6"/>
        <v>55</v>
      </c>
      <c r="Z63" s="97">
        <f t="shared" si="6"/>
        <v>4976.839000000001</v>
      </c>
      <c r="AA63" s="149">
        <f t="shared" si="6"/>
        <v>460615.80899999995</v>
      </c>
      <c r="AB63" s="97">
        <f t="shared" si="6"/>
        <v>0</v>
      </c>
      <c r="AC63" s="97">
        <f t="shared" si="6"/>
        <v>0</v>
      </c>
      <c r="AD63" s="97">
        <f t="shared" si="6"/>
        <v>0</v>
      </c>
      <c r="AE63" s="97">
        <f t="shared" si="6"/>
        <v>0</v>
      </c>
      <c r="AF63" s="97">
        <f t="shared" si="6"/>
        <v>0</v>
      </c>
      <c r="AG63" s="97">
        <f t="shared" si="6"/>
        <v>0</v>
      </c>
      <c r="AH63" s="97">
        <f t="shared" si="6"/>
        <v>0</v>
      </c>
      <c r="AI63" s="97">
        <f t="shared" si="6"/>
        <v>0</v>
      </c>
      <c r="AJ63" s="97">
        <f aca="true" t="shared" si="7" ref="AJ63:AP63">+AJ7+AJ9+AJ11+AJ13+AJ15+AJ17+AJ19+AJ21+AJ23+AJ25+AJ27+AJ29+AJ31+AJ33+AJ35+AJ37+AJ39+AJ41+AJ43+AJ45+AJ47+AJ49+AJ51+AJ53+AJ55+AJ57+AJ60</f>
        <v>0</v>
      </c>
      <c r="AK63" s="97">
        <f t="shared" si="7"/>
        <v>0</v>
      </c>
      <c r="AL63" s="97">
        <f t="shared" si="7"/>
        <v>0</v>
      </c>
      <c r="AM63" s="97">
        <f t="shared" si="7"/>
        <v>0</v>
      </c>
      <c r="AN63" s="97">
        <f t="shared" si="7"/>
        <v>6</v>
      </c>
      <c r="AO63" s="97">
        <f t="shared" si="7"/>
        <v>0.3081</v>
      </c>
      <c r="AP63" s="97">
        <f t="shared" si="7"/>
        <v>94.45</v>
      </c>
      <c r="AQ63" s="5">
        <f t="shared" si="2"/>
        <v>2005</v>
      </c>
      <c r="AR63" s="97">
        <f>SUM('１月:12月'!AR63)</f>
        <v>41311.4197</v>
      </c>
      <c r="AS63" s="97">
        <f>SUM('１月:12月'!AS63)</f>
        <v>12852418.290000001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92">
        <f>SUM('１月:12月'!D64)</f>
        <v>0</v>
      </c>
      <c r="E64" s="92">
        <f>SUM('１月:12月'!E64)</f>
        <v>0</v>
      </c>
      <c r="F64" s="92">
        <f>SUM('１月:12月'!F64)</f>
        <v>0</v>
      </c>
      <c r="G64" s="92">
        <f>SUM('１月:12月'!G64)</f>
        <v>2661</v>
      </c>
      <c r="H64" s="92">
        <f>SUM('１月:12月'!H64)</f>
        <v>5774.37313</v>
      </c>
      <c r="I64" s="92">
        <f>SUM('１月:12月'!I64)</f>
        <v>1609638.207</v>
      </c>
      <c r="J64" s="92">
        <f>SUM('１月:12月'!J64)</f>
        <v>2661</v>
      </c>
      <c r="K64" s="92">
        <f>SUM('１月:12月'!K64)</f>
        <v>5774.37313</v>
      </c>
      <c r="L64" s="92">
        <f>SUM('１月:12月'!L64)</f>
        <v>1609638.207</v>
      </c>
      <c r="M64" s="92">
        <f>SUM('１月:12月'!M64)</f>
        <v>3857</v>
      </c>
      <c r="N64" s="92">
        <f>SUM('１月:12月'!N64)</f>
        <v>362.10400000000004</v>
      </c>
      <c r="O64" s="92">
        <f>SUM('１月:12月'!O64)</f>
        <v>292398.519</v>
      </c>
      <c r="P64" s="92">
        <f>SUM('１月:12月'!P64)</f>
        <v>8834</v>
      </c>
      <c r="Q64" s="92">
        <f>SUM('１月:12月'!Q64)</f>
        <v>2497.6113</v>
      </c>
      <c r="R64" s="92">
        <f>SUM('１月:12月'!R64)</f>
        <v>745267.6610000001</v>
      </c>
      <c r="S64" s="92">
        <f>SUM('１月:12月'!S64)</f>
        <v>95</v>
      </c>
      <c r="T64" s="92">
        <f>SUM('１月:12月'!T64)</f>
        <v>2.0549999999999997</v>
      </c>
      <c r="U64" s="92">
        <f>SUM('１月:12月'!U64)</f>
        <v>2368.14</v>
      </c>
      <c r="V64" s="92">
        <f aca="true" t="shared" si="8" ref="V64:X67">P64+S64</f>
        <v>8929</v>
      </c>
      <c r="W64" s="92">
        <f t="shared" si="8"/>
        <v>2499.6663</v>
      </c>
      <c r="X64" s="147">
        <f t="shared" si="8"/>
        <v>747635.8010000001</v>
      </c>
      <c r="Y64" s="92">
        <f>SUM('１月:12月'!Y64)</f>
        <v>301</v>
      </c>
      <c r="Z64" s="92">
        <f>SUM('１月:12月'!Z64)</f>
        <v>2831.6816</v>
      </c>
      <c r="AA64" s="92">
        <f>SUM('１月:12月'!AA64)</f>
        <v>217774.46099999998</v>
      </c>
      <c r="AB64" s="92">
        <f>SUM('１月:12月'!AB64)</f>
        <v>77</v>
      </c>
      <c r="AC64" s="92">
        <f>SUM('１月:12月'!AC64)</f>
        <v>3.965</v>
      </c>
      <c r="AD64" s="92">
        <f>SUM('１月:12月'!AD64)</f>
        <v>4847.229</v>
      </c>
      <c r="AE64" s="92">
        <f>SUM('１月:12月'!AE64)</f>
        <v>37</v>
      </c>
      <c r="AF64" s="92">
        <f>SUM('１月:12月'!AF64)</f>
        <v>5.826</v>
      </c>
      <c r="AG64" s="92">
        <f>SUM('１月:12月'!AG64)</f>
        <v>1467.9180000000001</v>
      </c>
      <c r="AH64" s="92">
        <f>SUM('１月:12月'!AH64)</f>
        <v>3</v>
      </c>
      <c r="AI64" s="92">
        <f>SUM('１月:12月'!AI64)</f>
        <v>0.1456</v>
      </c>
      <c r="AJ64" s="92">
        <f>SUM('１月:12月'!AJ64)</f>
        <v>66.277</v>
      </c>
      <c r="AK64" s="92">
        <f>SUM('１月:12月'!AK64)</f>
        <v>0</v>
      </c>
      <c r="AL64" s="92">
        <f>SUM('１月:12月'!AL64)</f>
        <v>0</v>
      </c>
      <c r="AM64" s="92">
        <f>SUM('１月:12月'!AM64)</f>
        <v>0</v>
      </c>
      <c r="AN64" s="92">
        <f>SUM('１月:12月'!AN64)</f>
        <v>0</v>
      </c>
      <c r="AO64" s="92">
        <f>SUM('１月:12月'!AO64)</f>
        <v>0</v>
      </c>
      <c r="AP64" s="92">
        <f>SUM('１月:12月'!AP64)</f>
        <v>0</v>
      </c>
      <c r="AQ64" s="2">
        <f t="shared" si="2"/>
        <v>15865</v>
      </c>
      <c r="AR64" s="2">
        <f>SUM('１月:12月'!AR64)</f>
        <v>11477.761630000003</v>
      </c>
      <c r="AS64" s="92">
        <f>SUM('１月:12月'!AS64)</f>
        <v>2873828.4119999995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97">
        <f>SUM('１月:12月'!D65)</f>
        <v>4867</v>
      </c>
      <c r="E65" s="97">
        <f>SUM('１月:12月'!E65)</f>
        <v>714.42884</v>
      </c>
      <c r="F65" s="97">
        <f>SUM('１月:12月'!F65)</f>
        <v>707482.032</v>
      </c>
      <c r="G65" s="97">
        <f>SUM('１月:12月'!G65)</f>
        <v>628</v>
      </c>
      <c r="H65" s="97">
        <f>SUM('１月:12月'!H65)</f>
        <v>3976.2326</v>
      </c>
      <c r="I65" s="97">
        <f>SUM('１月:12月'!I65)</f>
        <v>1656165.2439999997</v>
      </c>
      <c r="J65" s="97">
        <f>SUM('１月:12月'!J65)</f>
        <v>5495</v>
      </c>
      <c r="K65" s="97">
        <f>SUM('１月:12月'!K65)</f>
        <v>4690.661440000001</v>
      </c>
      <c r="L65" s="97">
        <f>SUM('１月:12月'!L65)</f>
        <v>2363647.2759999996</v>
      </c>
      <c r="M65" s="97">
        <f>SUM('１月:12月'!M65)</f>
        <v>79</v>
      </c>
      <c r="N65" s="97">
        <f>SUM('１月:12月'!N65)</f>
        <v>11.293000000000001</v>
      </c>
      <c r="O65" s="97">
        <f>SUM('１月:12月'!O65)</f>
        <v>2367.456</v>
      </c>
      <c r="P65" s="97">
        <f>SUM('１月:12月'!P65)</f>
        <v>277</v>
      </c>
      <c r="Q65" s="97">
        <f>SUM('１月:12月'!Q65)</f>
        <v>1396.3289</v>
      </c>
      <c r="R65" s="97">
        <f>SUM('１月:12月'!R65)</f>
        <v>152651.729</v>
      </c>
      <c r="S65" s="97">
        <f>SUM('１月:12月'!S65)</f>
        <v>0</v>
      </c>
      <c r="T65" s="97">
        <f>SUM('１月:12月'!T65)</f>
        <v>0</v>
      </c>
      <c r="U65" s="97">
        <f>SUM('１月:12月'!U65)</f>
        <v>0</v>
      </c>
      <c r="V65" s="97">
        <f t="shared" si="8"/>
        <v>277</v>
      </c>
      <c r="W65" s="97">
        <f t="shared" si="8"/>
        <v>1396.3289</v>
      </c>
      <c r="X65" s="149">
        <f t="shared" si="8"/>
        <v>152651.729</v>
      </c>
      <c r="Y65" s="97">
        <f>SUM('１月:12月'!Y65)</f>
        <v>1</v>
      </c>
      <c r="Z65" s="97">
        <f>SUM('１月:12月'!Z65)</f>
        <v>30</v>
      </c>
      <c r="AA65" s="97">
        <f>SUM('１月:12月'!AA65)</f>
        <v>1433.25</v>
      </c>
      <c r="AB65" s="97">
        <f>SUM('１月:12月'!AB65)</f>
        <v>0</v>
      </c>
      <c r="AC65" s="97">
        <f>SUM('１月:12月'!AC65)</f>
        <v>0</v>
      </c>
      <c r="AD65" s="97">
        <f>SUM('１月:12月'!AD65)</f>
        <v>0</v>
      </c>
      <c r="AE65" s="97">
        <f>SUM('１月:12月'!AE65)</f>
        <v>0</v>
      </c>
      <c r="AF65" s="97">
        <f>SUM('１月:12月'!AF65)</f>
        <v>0</v>
      </c>
      <c r="AG65" s="97">
        <f>SUM('１月:12月'!AG65)</f>
        <v>0</v>
      </c>
      <c r="AH65" s="97">
        <f>SUM('１月:12月'!AH65)</f>
        <v>0</v>
      </c>
      <c r="AI65" s="97">
        <f>SUM('１月:12月'!AI65)</f>
        <v>0</v>
      </c>
      <c r="AJ65" s="97">
        <f>SUM('１月:12月'!AJ65)</f>
        <v>0</v>
      </c>
      <c r="AK65" s="97">
        <f>SUM('１月:12月'!AK65)</f>
        <v>0</v>
      </c>
      <c r="AL65" s="97">
        <f>SUM('１月:12月'!AL65)</f>
        <v>0</v>
      </c>
      <c r="AM65" s="97">
        <f>SUM('１月:12月'!AM65)</f>
        <v>0</v>
      </c>
      <c r="AN65" s="97">
        <f>SUM('１月:12月'!AN65)</f>
        <v>0</v>
      </c>
      <c r="AO65" s="97">
        <f>SUM('１月:12月'!AO65)</f>
        <v>0</v>
      </c>
      <c r="AP65" s="97">
        <f>SUM('１月:12月'!AP65)</f>
        <v>0</v>
      </c>
      <c r="AQ65" s="97">
        <f t="shared" si="2"/>
        <v>5852</v>
      </c>
      <c r="AR65" s="97">
        <f>SUM('１月:12月'!AR65)</f>
        <v>6128.28334</v>
      </c>
      <c r="AS65" s="97">
        <f>SUM('１月:12月'!AS65)</f>
        <v>2520099.711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294">
        <f>SUM('１月:12月'!D66)</f>
        <v>0</v>
      </c>
      <c r="E66" s="92">
        <f>SUM('１月:12月'!E66)</f>
        <v>0</v>
      </c>
      <c r="F66" s="92">
        <f>SUM('１月:12月'!F66)</f>
        <v>0</v>
      </c>
      <c r="G66" s="92">
        <f>SUM('１月:12月'!G66)</f>
        <v>0</v>
      </c>
      <c r="H66" s="92">
        <f>SUM('１月:12月'!H66)</f>
        <v>0</v>
      </c>
      <c r="I66" s="92">
        <f>SUM('１月:12月'!I66)</f>
        <v>0</v>
      </c>
      <c r="J66" s="92">
        <f>SUM('１月:12月'!J66)</f>
        <v>0</v>
      </c>
      <c r="K66" s="92">
        <f>SUM('１月:12月'!K66)</f>
        <v>0</v>
      </c>
      <c r="L66" s="92">
        <f>SUM('１月:12月'!L66)</f>
        <v>0</v>
      </c>
      <c r="M66" s="92">
        <f>SUM('１月:12月'!M66)</f>
        <v>0</v>
      </c>
      <c r="N66" s="92">
        <f>SUM('１月:12月'!N66)</f>
        <v>0</v>
      </c>
      <c r="O66" s="92">
        <f>SUM('１月:12月'!O66)</f>
        <v>0</v>
      </c>
      <c r="P66" s="92">
        <f>SUM('１月:12月'!P66)</f>
        <v>0</v>
      </c>
      <c r="Q66" s="92">
        <f>SUM('１月:12月'!Q66)</f>
        <v>0</v>
      </c>
      <c r="R66" s="92">
        <f>SUM('１月:12月'!R66)</f>
        <v>0</v>
      </c>
      <c r="S66" s="92">
        <f>SUM('１月:12月'!S66)</f>
        <v>0</v>
      </c>
      <c r="T66" s="92">
        <f>SUM('１月:12月'!T66)</f>
        <v>0</v>
      </c>
      <c r="U66" s="92">
        <f>SUM('１月:12月'!U66)</f>
        <v>0</v>
      </c>
      <c r="V66" s="92">
        <f t="shared" si="8"/>
        <v>0</v>
      </c>
      <c r="W66" s="92">
        <f t="shared" si="8"/>
        <v>0</v>
      </c>
      <c r="X66" s="147">
        <f t="shared" si="8"/>
        <v>0</v>
      </c>
      <c r="Y66" s="92">
        <f>SUM('１月:12月'!Y66)</f>
        <v>82</v>
      </c>
      <c r="Z66" s="92">
        <f>SUM('１月:12月'!Z66)</f>
        <v>1917.7665</v>
      </c>
      <c r="AA66" s="147">
        <f>SUM('１月:12月'!AA66)</f>
        <v>86202.819</v>
      </c>
      <c r="AB66" s="92">
        <f>SUM('１月:12月'!AB66)</f>
        <v>0</v>
      </c>
      <c r="AC66" s="92">
        <f>SUM('１月:12月'!AC66)</f>
        <v>0</v>
      </c>
      <c r="AD66" s="92">
        <f>SUM('１月:12月'!AD66)</f>
        <v>0</v>
      </c>
      <c r="AE66" s="92">
        <f>SUM('１月:12月'!AE66)</f>
        <v>0</v>
      </c>
      <c r="AF66" s="92">
        <f>SUM('１月:12月'!AF66)</f>
        <v>0</v>
      </c>
      <c r="AG66" s="92">
        <f>SUM('１月:12月'!AG66)</f>
        <v>0</v>
      </c>
      <c r="AH66" s="92">
        <f>SUM('１月:12月'!AH66)</f>
        <v>0</v>
      </c>
      <c r="AI66" s="92">
        <f>SUM('１月:12月'!AI66)</f>
        <v>0</v>
      </c>
      <c r="AJ66" s="92">
        <f>SUM('１月:12月'!AJ66)</f>
        <v>0</v>
      </c>
      <c r="AK66" s="92">
        <f>SUM('１月:12月'!AK66)</f>
        <v>0</v>
      </c>
      <c r="AL66" s="92">
        <f>SUM('１月:12月'!AL66)</f>
        <v>0</v>
      </c>
      <c r="AM66" s="92">
        <f>SUM('１月:12月'!AM66)</f>
        <v>0</v>
      </c>
      <c r="AN66" s="92">
        <f>SUM('１月:12月'!AN66)</f>
        <v>0</v>
      </c>
      <c r="AO66" s="92">
        <f>SUM('１月:12月'!AO66)</f>
        <v>0</v>
      </c>
      <c r="AP66" s="92">
        <f>SUM('１月:12月'!AP66)</f>
        <v>0</v>
      </c>
      <c r="AQ66" s="92">
        <f t="shared" si="2"/>
        <v>82</v>
      </c>
      <c r="AR66" s="92">
        <f>SUM('１月:12月'!AR66)</f>
        <v>1917.7665</v>
      </c>
      <c r="AS66" s="92">
        <f>SUM('１月:12月'!AS66)</f>
        <v>86202.819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295">
        <f>SUM('１月:12月'!D67)</f>
        <v>0</v>
      </c>
      <c r="E67" s="97">
        <f>SUM('１月:12月'!E67)</f>
        <v>0</v>
      </c>
      <c r="F67" s="97">
        <f>SUM('１月:12月'!F67)</f>
        <v>0</v>
      </c>
      <c r="G67" s="97">
        <f>SUM('１月:12月'!G67)</f>
        <v>0</v>
      </c>
      <c r="H67" s="97">
        <f>SUM('１月:12月'!H67)</f>
        <v>0</v>
      </c>
      <c r="I67" s="97">
        <f>SUM('１月:12月'!I67)</f>
        <v>0</v>
      </c>
      <c r="J67" s="97">
        <f>SUM('１月:12月'!J67)</f>
        <v>0</v>
      </c>
      <c r="K67" s="97">
        <f>SUM('１月:12月'!K67)</f>
        <v>0</v>
      </c>
      <c r="L67" s="97">
        <f>SUM('１月:12月'!L67)</f>
        <v>0</v>
      </c>
      <c r="M67" s="97">
        <f>SUM('１月:12月'!M67)</f>
        <v>0</v>
      </c>
      <c r="N67" s="97">
        <f>SUM('１月:12月'!N67)</f>
        <v>0</v>
      </c>
      <c r="O67" s="97">
        <f>SUM('１月:12月'!O67)</f>
        <v>0</v>
      </c>
      <c r="P67" s="97">
        <f>SUM('１月:12月'!P67)</f>
        <v>0</v>
      </c>
      <c r="Q67" s="97">
        <f>SUM('１月:12月'!Q67)</f>
        <v>0</v>
      </c>
      <c r="R67" s="97">
        <f>SUM('１月:12月'!R67)</f>
        <v>0</v>
      </c>
      <c r="S67" s="97">
        <f>SUM('１月:12月'!S67)</f>
        <v>0</v>
      </c>
      <c r="T67" s="97">
        <f>SUM('１月:12月'!T67)</f>
        <v>0</v>
      </c>
      <c r="U67" s="97">
        <f>SUM('１月:12月'!U67)</f>
        <v>0</v>
      </c>
      <c r="V67" s="97">
        <f t="shared" si="8"/>
        <v>0</v>
      </c>
      <c r="W67" s="97">
        <f t="shared" si="8"/>
        <v>0</v>
      </c>
      <c r="X67" s="149">
        <f t="shared" si="8"/>
        <v>0</v>
      </c>
      <c r="Y67" s="97">
        <f>SUM('１月:12月'!Y67)</f>
        <v>0</v>
      </c>
      <c r="Z67" s="97">
        <f>SUM('１月:12月'!Z67)</f>
        <v>0</v>
      </c>
      <c r="AA67" s="149">
        <f>SUM('１月:12月'!AA67)</f>
        <v>0</v>
      </c>
      <c r="AB67" s="97">
        <f>SUM('１月:12月'!AB67)</f>
        <v>0</v>
      </c>
      <c r="AC67" s="97">
        <f>SUM('１月:12月'!AC67)</f>
        <v>0</v>
      </c>
      <c r="AD67" s="97">
        <f>SUM('１月:12月'!AD67)</f>
        <v>0</v>
      </c>
      <c r="AE67" s="97">
        <f>SUM('１月:12月'!AE67)</f>
        <v>0</v>
      </c>
      <c r="AF67" s="97">
        <f>SUM('１月:12月'!AF67)</f>
        <v>0</v>
      </c>
      <c r="AG67" s="97">
        <f>SUM('１月:12月'!AG67)</f>
        <v>0</v>
      </c>
      <c r="AH67" s="97">
        <f>SUM('１月:12月'!AH67)</f>
        <v>0</v>
      </c>
      <c r="AI67" s="97">
        <f>SUM('１月:12月'!AI67)</f>
        <v>0</v>
      </c>
      <c r="AJ67" s="97">
        <f>SUM('１月:12月'!AJ67)</f>
        <v>0</v>
      </c>
      <c r="AK67" s="97">
        <f>SUM('１月:12月'!AK67)</f>
        <v>0</v>
      </c>
      <c r="AL67" s="97">
        <f>SUM('１月:12月'!AL67)</f>
        <v>0</v>
      </c>
      <c r="AM67" s="97">
        <f>SUM('１月:12月'!AM67)</f>
        <v>0</v>
      </c>
      <c r="AN67" s="97">
        <f>SUM('１月:12月'!AN67)</f>
        <v>0</v>
      </c>
      <c r="AO67" s="97">
        <f>SUM('１月:12月'!AO67)</f>
        <v>0</v>
      </c>
      <c r="AP67" s="97">
        <f>SUM('１月:12月'!AP67)</f>
        <v>0</v>
      </c>
      <c r="AQ67" s="97">
        <f t="shared" si="2"/>
        <v>0</v>
      </c>
      <c r="AR67" s="97">
        <f>SUM('１月:12月'!AR67)</f>
        <v>0</v>
      </c>
      <c r="AS67" s="97">
        <f>SUM('１月:12月'!AS67)</f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120</v>
      </c>
      <c r="B68" s="396"/>
      <c r="C68" s="99" t="s">
        <v>10</v>
      </c>
      <c r="D68" s="294">
        <f aca="true" t="shared" si="9" ref="D68:O68">+D61+D64+D66</f>
        <v>446</v>
      </c>
      <c r="E68" s="92">
        <f t="shared" si="9"/>
        <v>401.51149999999996</v>
      </c>
      <c r="F68" s="92">
        <f t="shared" si="9"/>
        <v>140446.72499999998</v>
      </c>
      <c r="G68" s="92">
        <f t="shared" si="9"/>
        <v>3316</v>
      </c>
      <c r="H68" s="92">
        <f t="shared" si="9"/>
        <v>8305.365989999998</v>
      </c>
      <c r="I68" s="92">
        <f t="shared" si="9"/>
        <v>2251535.626</v>
      </c>
      <c r="J68" s="92">
        <f t="shared" si="9"/>
        <v>3762</v>
      </c>
      <c r="K68" s="92">
        <f t="shared" si="9"/>
        <v>8706.877489999999</v>
      </c>
      <c r="L68" s="92">
        <f t="shared" si="9"/>
        <v>2391982.351</v>
      </c>
      <c r="M68" s="92">
        <f t="shared" si="9"/>
        <v>11667</v>
      </c>
      <c r="N68" s="92">
        <f t="shared" si="9"/>
        <v>5414.3776</v>
      </c>
      <c r="O68" s="92">
        <f t="shared" si="9"/>
        <v>2182293.7940000007</v>
      </c>
      <c r="P68" s="92">
        <f>+P61+P64+P66</f>
        <v>12483</v>
      </c>
      <c r="Q68" s="92">
        <f>+Q61+Q64+Q66</f>
        <v>20499.1204</v>
      </c>
      <c r="R68" s="92">
        <f>+R61+R64+R66</f>
        <v>3434046.698</v>
      </c>
      <c r="S68" s="92">
        <f>+S61+S64+S66</f>
        <v>348</v>
      </c>
      <c r="T68" s="92">
        <f>+T61+T64+T66</f>
        <v>9.136999999999999</v>
      </c>
      <c r="U68" s="92">
        <f>U61+U64+U66</f>
        <v>9583.284000000001</v>
      </c>
      <c r="V68" s="92">
        <f>V61+V64+V66</f>
        <v>12831</v>
      </c>
      <c r="W68" s="92">
        <f>W61+W64+W66</f>
        <v>20508.2574</v>
      </c>
      <c r="X68" s="147">
        <f>X61+X64+X66</f>
        <v>3443629.9820000003</v>
      </c>
      <c r="Y68" s="92">
        <f aca="true" t="shared" si="10" ref="Y68:AO68">+Y61+Y64+Y66</f>
        <v>3126</v>
      </c>
      <c r="Z68" s="92">
        <f t="shared" si="10"/>
        <v>14733.348999999997</v>
      </c>
      <c r="AA68" s="147">
        <f t="shared" si="10"/>
        <v>1219027.368</v>
      </c>
      <c r="AB68" s="92">
        <f>+AB61+AB64+AB66</f>
        <v>11176</v>
      </c>
      <c r="AC68" s="92">
        <f t="shared" si="10"/>
        <v>2206.05868</v>
      </c>
      <c r="AD68" s="92">
        <f t="shared" si="10"/>
        <v>893911.43</v>
      </c>
      <c r="AE68" s="92">
        <f>+AE61+AE64+AE66+AE62</f>
        <v>707</v>
      </c>
      <c r="AF68" s="92">
        <f t="shared" si="10"/>
        <v>63.931400000000004</v>
      </c>
      <c r="AG68" s="92">
        <f>+AG61+AG64+AG66+AG62</f>
        <v>38858.214</v>
      </c>
      <c r="AH68" s="92">
        <f>+AH61+AH64+AH66+AH62</f>
        <v>1459</v>
      </c>
      <c r="AI68" s="92">
        <f>+AI61+AI64+AI66</f>
        <v>355.55911000000003</v>
      </c>
      <c r="AJ68" s="92">
        <f>+AJ61+AJ64+AJ66+AJ62</f>
        <v>168673.67200000002</v>
      </c>
      <c r="AK68" s="92">
        <f t="shared" si="10"/>
        <v>754</v>
      </c>
      <c r="AL68" s="92">
        <f t="shared" si="10"/>
        <v>24.1139</v>
      </c>
      <c r="AM68" s="92">
        <f t="shared" si="10"/>
        <v>14221.492999999999</v>
      </c>
      <c r="AN68" s="92">
        <f>+AN61+AN64+AN66+AN62</f>
        <v>2917</v>
      </c>
      <c r="AO68" s="92">
        <f t="shared" si="10"/>
        <v>156.13204999999996</v>
      </c>
      <c r="AP68" s="92">
        <f>+AP61+AP64+AP66+AP62</f>
        <v>175209.441</v>
      </c>
      <c r="AQ68" s="2">
        <f>AN68+AK68+AH68+AE68+AB68+Y68+S68+P68+M68+G68+D68</f>
        <v>48399</v>
      </c>
      <c r="AR68" s="92">
        <f>SUM('１月:12月'!AR68)</f>
        <v>52168.65663</v>
      </c>
      <c r="AS68" s="92">
        <f>SUM('１月:12月'!AS68)</f>
        <v>10527807.747000001</v>
      </c>
      <c r="AT68" s="107" t="s">
        <v>10</v>
      </c>
      <c r="AU68" s="391" t="s">
        <v>121</v>
      </c>
      <c r="AV68" s="392"/>
      <c r="AW68" s="71"/>
    </row>
    <row r="69" spans="1:49" ht="18.75">
      <c r="A69" s="397"/>
      <c r="B69" s="398"/>
      <c r="C69" s="95" t="s">
        <v>11</v>
      </c>
      <c r="D69" s="295">
        <f aca="true" t="shared" si="11" ref="D69:J69">+D63+D65+D67</f>
        <v>5169</v>
      </c>
      <c r="E69" s="97">
        <f t="shared" si="11"/>
        <v>5813.609839999999</v>
      </c>
      <c r="F69" s="97">
        <f t="shared" si="11"/>
        <v>3976042.5680000004</v>
      </c>
      <c r="G69" s="97">
        <f t="shared" si="11"/>
        <v>923</v>
      </c>
      <c r="H69" s="97">
        <f t="shared" si="11"/>
        <v>8140.365400000001</v>
      </c>
      <c r="I69" s="97">
        <f t="shared" si="11"/>
        <v>4062273.5810000002</v>
      </c>
      <c r="J69" s="97">
        <f t="shared" si="11"/>
        <v>6092</v>
      </c>
      <c r="K69" s="97">
        <f aca="true" t="shared" si="12" ref="K69:AH69">+K63+K65+K67</f>
        <v>13953.97524</v>
      </c>
      <c r="L69" s="97">
        <f t="shared" si="12"/>
        <v>8038316.148999999</v>
      </c>
      <c r="M69" s="97">
        <f t="shared" si="12"/>
        <v>1380</v>
      </c>
      <c r="N69" s="97">
        <f t="shared" si="12"/>
        <v>22294.710799999997</v>
      </c>
      <c r="O69" s="97">
        <f t="shared" si="12"/>
        <v>6152819.727</v>
      </c>
      <c r="P69" s="97">
        <f t="shared" si="12"/>
        <v>323</v>
      </c>
      <c r="Q69" s="97">
        <f t="shared" si="12"/>
        <v>6183.8699</v>
      </c>
      <c r="R69" s="97">
        <f t="shared" si="12"/>
        <v>719238.615</v>
      </c>
      <c r="S69" s="97">
        <f t="shared" si="12"/>
        <v>0</v>
      </c>
      <c r="T69" s="97">
        <f t="shared" si="12"/>
        <v>0</v>
      </c>
      <c r="U69" s="97">
        <f t="shared" si="12"/>
        <v>0</v>
      </c>
      <c r="V69" s="97">
        <f t="shared" si="12"/>
        <v>323</v>
      </c>
      <c r="W69" s="97">
        <f t="shared" si="12"/>
        <v>6183.8699</v>
      </c>
      <c r="X69" s="149">
        <f t="shared" si="12"/>
        <v>719238.615</v>
      </c>
      <c r="Y69" s="97">
        <f t="shared" si="12"/>
        <v>56</v>
      </c>
      <c r="Z69" s="97">
        <f t="shared" si="12"/>
        <v>5006.839000000001</v>
      </c>
      <c r="AA69" s="149">
        <f t="shared" si="12"/>
        <v>462049.05899999995</v>
      </c>
      <c r="AB69" s="97">
        <f t="shared" si="12"/>
        <v>0</v>
      </c>
      <c r="AC69" s="97">
        <f t="shared" si="12"/>
        <v>0</v>
      </c>
      <c r="AD69" s="97">
        <f t="shared" si="12"/>
        <v>0</v>
      </c>
      <c r="AE69" s="97">
        <f t="shared" si="12"/>
        <v>0</v>
      </c>
      <c r="AF69" s="97">
        <f t="shared" si="12"/>
        <v>0</v>
      </c>
      <c r="AG69" s="97">
        <f t="shared" si="12"/>
        <v>0</v>
      </c>
      <c r="AH69" s="97">
        <f t="shared" si="12"/>
        <v>0</v>
      </c>
      <c r="AI69" s="97">
        <f>AI63+AI65+AI67</f>
        <v>0</v>
      </c>
      <c r="AJ69" s="97">
        <f>AJ63+AJ65+AJ67</f>
        <v>0</v>
      </c>
      <c r="AK69" s="97">
        <f aca="true" t="shared" si="13" ref="AK69:AP69">+AK63+AK65+AK67</f>
        <v>0</v>
      </c>
      <c r="AL69" s="97">
        <f t="shared" si="13"/>
        <v>0</v>
      </c>
      <c r="AM69" s="97">
        <f t="shared" si="13"/>
        <v>0</v>
      </c>
      <c r="AN69" s="97">
        <f t="shared" si="13"/>
        <v>6</v>
      </c>
      <c r="AO69" s="97">
        <f t="shared" si="13"/>
        <v>0.3081</v>
      </c>
      <c r="AP69" s="97">
        <f t="shared" si="13"/>
        <v>94.45</v>
      </c>
      <c r="AQ69" s="5">
        <f>AN69+AK69+AH69+AE69+AB69+Y69+S69+P69+M69+G69+D69</f>
        <v>7857</v>
      </c>
      <c r="AR69" s="97">
        <f>SUM('１月:12月'!AR69)</f>
        <v>47439.70304000001</v>
      </c>
      <c r="AS69" s="97">
        <f>SUM('１月:12月'!AS69)</f>
        <v>15372518.001000002</v>
      </c>
      <c r="AT69" s="95" t="s">
        <v>11</v>
      </c>
      <c r="AU69" s="393"/>
      <c r="AV69" s="394"/>
      <c r="AW69" s="71"/>
    </row>
    <row r="70" spans="1:49" ht="19.5" thickBot="1">
      <c r="A70" s="399" t="s">
        <v>122</v>
      </c>
      <c r="B70" s="400"/>
      <c r="C70" s="401"/>
      <c r="D70" s="53">
        <f>SUM('１月:12月'!D70)</f>
        <v>0</v>
      </c>
      <c r="E70" s="53">
        <f>SUM('１月:12月'!E70)</f>
        <v>0</v>
      </c>
      <c r="F70" s="53">
        <f>SUM('１月:12月'!F70)</f>
        <v>0</v>
      </c>
      <c r="G70" s="53">
        <f>SUM('１月:12月'!G70)</f>
        <v>0</v>
      </c>
      <c r="H70" s="53">
        <f>SUM('１月:12月'!H70)</f>
        <v>0</v>
      </c>
      <c r="I70" s="53">
        <f>SUM('１月:12月'!I70)</f>
        <v>0</v>
      </c>
      <c r="J70" s="53">
        <f>SUM('１月:12月'!J70)</f>
        <v>0</v>
      </c>
      <c r="K70" s="53">
        <f>SUM('１月:12月'!K70)</f>
        <v>0</v>
      </c>
      <c r="L70" s="53">
        <f>SUM('１月:12月'!L70)</f>
        <v>0</v>
      </c>
      <c r="M70" s="53">
        <f>SUM('１月:12月'!M70)</f>
        <v>0</v>
      </c>
      <c r="N70" s="53">
        <f>SUM('１月:12月'!N70)</f>
        <v>0</v>
      </c>
      <c r="O70" s="53">
        <f>SUM('１月:12月'!O70)</f>
        <v>0</v>
      </c>
      <c r="P70" s="53">
        <f>SUM('１月:12月'!P70)</f>
        <v>0</v>
      </c>
      <c r="Q70" s="53">
        <f>SUM('１月:12月'!Q70)</f>
        <v>0</v>
      </c>
      <c r="R70" s="53">
        <f>SUM('１月:12月'!R70)</f>
        <v>0</v>
      </c>
      <c r="S70" s="53">
        <f>SUM('１月:12月'!S70)</f>
        <v>0</v>
      </c>
      <c r="T70" s="53">
        <f>SUM('１月:12月'!T70)</f>
        <v>0</v>
      </c>
      <c r="U70" s="53">
        <f>SUM('１月:12月'!U70)</f>
        <v>0</v>
      </c>
      <c r="V70" s="158">
        <f>P70+S70</f>
        <v>0</v>
      </c>
      <c r="W70" s="53">
        <f>Q70+T70</f>
        <v>0</v>
      </c>
      <c r="X70" s="54">
        <f>R70+U70</f>
        <v>0</v>
      </c>
      <c r="Y70" s="158">
        <f>SUM('１月:12月'!Y70)</f>
        <v>0</v>
      </c>
      <c r="Z70" s="53">
        <f>SUM('１月:12月'!Z70)</f>
        <v>0</v>
      </c>
      <c r="AA70" s="54">
        <f>SUM('１月:12月'!AA70)</f>
        <v>0</v>
      </c>
      <c r="AB70" s="158">
        <f>SUM('１月:12月'!AB70)</f>
        <v>0</v>
      </c>
      <c r="AC70" s="53">
        <f>SUM('１月:12月'!AC70)</f>
        <v>0</v>
      </c>
      <c r="AD70" s="53">
        <f>SUM('１月:12月'!AD70)</f>
        <v>0</v>
      </c>
      <c r="AE70" s="158">
        <f>SUM('１月:12月'!AE70)</f>
        <v>0</v>
      </c>
      <c r="AF70" s="53">
        <f>SUM('１月:12月'!AF70)</f>
        <v>0</v>
      </c>
      <c r="AG70" s="53">
        <f>SUM('１月:12月'!AG70)</f>
        <v>0</v>
      </c>
      <c r="AH70" s="158">
        <f>SUM('１月:12月'!AH70)</f>
        <v>0</v>
      </c>
      <c r="AI70" s="53">
        <f>SUM('１月:12月'!AI70)</f>
        <v>0</v>
      </c>
      <c r="AJ70" s="53">
        <f>SUM('１月:12月'!AJ70)</f>
        <v>0</v>
      </c>
      <c r="AK70" s="158">
        <f>SUM('１月:12月'!AK70)</f>
        <v>0</v>
      </c>
      <c r="AL70" s="53">
        <f>SUM('１月:12月'!AL70)</f>
        <v>0</v>
      </c>
      <c r="AM70" s="53">
        <f>SUM('１月:12月'!AM70)</f>
        <v>0</v>
      </c>
      <c r="AN70" s="158">
        <f>SUM('１月:12月'!AN70)</f>
        <v>0</v>
      </c>
      <c r="AO70" s="53">
        <f>SUM('１月:12月'!AO70)</f>
        <v>0</v>
      </c>
      <c r="AP70" s="53">
        <f>SUM('１月:12月'!AP70)</f>
        <v>0</v>
      </c>
      <c r="AQ70" s="296">
        <f>AN70+AK70+AH70+AE70+AB70+Y70+S70+P70+M70+G70+D70</f>
        <v>0</v>
      </c>
      <c r="AR70" s="53">
        <f>SUM('１月:12月'!AR70)</f>
        <v>0</v>
      </c>
      <c r="AS70" s="53">
        <f>SUM('１月:12月'!AS70)</f>
        <v>0</v>
      </c>
      <c r="AT70" s="402" t="s">
        <v>122</v>
      </c>
      <c r="AU70" s="400" t="s">
        <v>56</v>
      </c>
      <c r="AV70" s="403"/>
      <c r="AW70" s="71"/>
    </row>
    <row r="71" spans="1:49" ht="19.5" thickBot="1">
      <c r="A71" s="386" t="s">
        <v>123</v>
      </c>
      <c r="B71" s="387"/>
      <c r="C71" s="388"/>
      <c r="D71" s="297">
        <f aca="true" t="shared" si="14" ref="D71:I71">+D68+D69+D70</f>
        <v>5615</v>
      </c>
      <c r="E71" s="297">
        <f t="shared" si="14"/>
        <v>6215.121339999999</v>
      </c>
      <c r="F71" s="297">
        <f t="shared" si="14"/>
        <v>4116489.2930000005</v>
      </c>
      <c r="G71" s="297">
        <f t="shared" si="14"/>
        <v>4239</v>
      </c>
      <c r="H71" s="297">
        <f t="shared" si="14"/>
        <v>16445.73139</v>
      </c>
      <c r="I71" s="297">
        <f t="shared" si="14"/>
        <v>6313809.207</v>
      </c>
      <c r="J71" s="158">
        <f>J68+J69</f>
        <v>9854</v>
      </c>
      <c r="K71" s="158">
        <f>K68+K69</f>
        <v>22660.85273</v>
      </c>
      <c r="L71" s="53">
        <f>L68+L69</f>
        <v>10430298.5</v>
      </c>
      <c r="M71" s="298">
        <f aca="true" t="shared" si="15" ref="M71:U71">+M68+M69+M70</f>
        <v>13047</v>
      </c>
      <c r="N71" s="297">
        <f t="shared" si="15"/>
        <v>27709.088399999997</v>
      </c>
      <c r="O71" s="158">
        <f t="shared" si="15"/>
        <v>8335113.521000001</v>
      </c>
      <c r="P71" s="297">
        <f t="shared" si="15"/>
        <v>12806</v>
      </c>
      <c r="Q71" s="297">
        <f t="shared" si="15"/>
        <v>26682.990299999998</v>
      </c>
      <c r="R71" s="297">
        <f t="shared" si="15"/>
        <v>4153285.313</v>
      </c>
      <c r="S71" s="297">
        <f t="shared" si="15"/>
        <v>348</v>
      </c>
      <c r="T71" s="297">
        <f t="shared" si="15"/>
        <v>9.136999999999999</v>
      </c>
      <c r="U71" s="158">
        <f t="shared" si="15"/>
        <v>9583.284000000001</v>
      </c>
      <c r="V71" s="158">
        <f>V68+V69+V70</f>
        <v>13154</v>
      </c>
      <c r="W71" s="53">
        <f>W68+W69+W70</f>
        <v>26692.1273</v>
      </c>
      <c r="X71" s="121">
        <f>X68+X69+X70</f>
        <v>4162868.597</v>
      </c>
      <c r="Y71" s="299">
        <f>+Y68+Y69+Y70</f>
        <v>3182</v>
      </c>
      <c r="Z71" s="299">
        <f>+Z68+Z69+Z70</f>
        <v>19740.188</v>
      </c>
      <c r="AA71" s="300">
        <f>+AA68+AA69+AA70</f>
        <v>1681076.427</v>
      </c>
      <c r="AB71" s="59">
        <f aca="true" t="shared" si="16" ref="AB71:AJ71">AB68+AB69+AB70</f>
        <v>11176</v>
      </c>
      <c r="AC71" s="158">
        <f t="shared" si="16"/>
        <v>2206.05868</v>
      </c>
      <c r="AD71" s="158">
        <f t="shared" si="16"/>
        <v>893911.43</v>
      </c>
      <c r="AE71" s="158">
        <f t="shared" si="16"/>
        <v>707</v>
      </c>
      <c r="AF71" s="158">
        <f t="shared" si="16"/>
        <v>63.931400000000004</v>
      </c>
      <c r="AG71" s="158">
        <f t="shared" si="16"/>
        <v>38858.214</v>
      </c>
      <c r="AH71" s="158">
        <f t="shared" si="16"/>
        <v>1459</v>
      </c>
      <c r="AI71" s="158">
        <f t="shared" si="16"/>
        <v>355.55911000000003</v>
      </c>
      <c r="AJ71" s="158">
        <f t="shared" si="16"/>
        <v>168673.67200000002</v>
      </c>
      <c r="AK71" s="53">
        <f aca="true" t="shared" si="17" ref="AK71:AP71">AK68+AK69+AK70</f>
        <v>754</v>
      </c>
      <c r="AL71" s="53">
        <f t="shared" si="17"/>
        <v>24.1139</v>
      </c>
      <c r="AM71" s="53">
        <f>AM68+AM69+AM70</f>
        <v>14221.492999999999</v>
      </c>
      <c r="AN71" s="53">
        <f t="shared" si="17"/>
        <v>2923</v>
      </c>
      <c r="AO71" s="53">
        <f t="shared" si="17"/>
        <v>156.44014999999996</v>
      </c>
      <c r="AP71" s="53">
        <f t="shared" si="17"/>
        <v>175303.891</v>
      </c>
      <c r="AQ71" s="53">
        <f>AN71+AK71+AH71+AE71+AB71+Y71+S71+P71+M71+G71+D71</f>
        <v>56256</v>
      </c>
      <c r="AR71" s="158">
        <f>AO71+AL71+AI71+AF71+AC71+Z71+T71+Q71+N71+H71+E71</f>
        <v>99608.35966999999</v>
      </c>
      <c r="AS71" s="53">
        <f>AP71+AM71+AJ71+AG71+AD71+AA71+U71+R71+O71+I71+F71</f>
        <v>25900325.745</v>
      </c>
      <c r="AT71" s="389" t="s">
        <v>123</v>
      </c>
      <c r="AU71" s="387"/>
      <c r="AV71" s="390"/>
      <c r="AW71" s="71"/>
    </row>
    <row r="72" spans="20:47" ht="18.75">
      <c r="T72" s="312"/>
      <c r="U72" s="312"/>
      <c r="V72" s="312"/>
      <c r="W72" s="312"/>
      <c r="X72" s="338" t="s">
        <v>124</v>
      </c>
      <c r="AU72" s="123" t="s">
        <v>124</v>
      </c>
    </row>
    <row r="74" spans="1:47" ht="18.75">
      <c r="A74" s="60"/>
      <c r="B74" s="60"/>
      <c r="C74" s="60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60"/>
      <c r="AU74" s="60"/>
    </row>
    <row r="75" spans="1:47" ht="18.75">
      <c r="A75" s="60"/>
      <c r="B75" s="60"/>
      <c r="C75" s="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60"/>
      <c r="AU75" s="60"/>
    </row>
    <row r="76" spans="1:47" ht="18.75">
      <c r="A76" s="60"/>
      <c r="B76" s="60"/>
      <c r="C76" s="60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60"/>
      <c r="AU76" s="60"/>
    </row>
    <row r="77" spans="1:47" ht="18.75">
      <c r="A77" s="60"/>
      <c r="B77" s="60"/>
      <c r="C77" s="60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60"/>
      <c r="AU77" s="60"/>
    </row>
    <row r="78" spans="1:47" ht="18.75">
      <c r="A78" s="60"/>
      <c r="B78" s="60"/>
      <c r="C78" s="60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60"/>
      <c r="AU78" s="60"/>
    </row>
  </sheetData>
  <sheetProtection/>
  <mergeCells count="69">
    <mergeCell ref="AB3:AD3"/>
    <mergeCell ref="A1:X1"/>
    <mergeCell ref="S3:U3"/>
    <mergeCell ref="A70:C70"/>
    <mergeCell ref="B42:B43"/>
    <mergeCell ref="B38:B39"/>
    <mergeCell ref="B30:B31"/>
    <mergeCell ref="B22:B23"/>
    <mergeCell ref="A62:B62"/>
    <mergeCell ref="AT70:AV70"/>
    <mergeCell ref="B6:B7"/>
    <mergeCell ref="AU6:AU7"/>
    <mergeCell ref="B8:B9"/>
    <mergeCell ref="AU8:AU9"/>
    <mergeCell ref="B10:B11"/>
    <mergeCell ref="AU10:AU11"/>
    <mergeCell ref="B12:B13"/>
    <mergeCell ref="AU12:AU13"/>
    <mergeCell ref="B66:B67"/>
    <mergeCell ref="AU66:AU67"/>
    <mergeCell ref="B48:B49"/>
    <mergeCell ref="AU48:AU49"/>
    <mergeCell ref="B50:B51"/>
    <mergeCell ref="B64:B65"/>
    <mergeCell ref="AU64:AU65"/>
    <mergeCell ref="A56:B57"/>
    <mergeCell ref="AU56:AV57"/>
    <mergeCell ref="A59:B59"/>
    <mergeCell ref="AU59:AV59"/>
    <mergeCell ref="AU42:AU43"/>
    <mergeCell ref="B44:B45"/>
    <mergeCell ref="A68:B69"/>
    <mergeCell ref="AU68:AV69"/>
    <mergeCell ref="B52:B53"/>
    <mergeCell ref="AU52:AU53"/>
    <mergeCell ref="AU44:AU45"/>
    <mergeCell ref="B46:B47"/>
    <mergeCell ref="AU46:AU47"/>
    <mergeCell ref="AU50:AU51"/>
    <mergeCell ref="AU38:AU39"/>
    <mergeCell ref="B40:B41"/>
    <mergeCell ref="AU40:AU41"/>
    <mergeCell ref="B34:B35"/>
    <mergeCell ref="AU34:AU35"/>
    <mergeCell ref="B36:B37"/>
    <mergeCell ref="AU36:AU37"/>
    <mergeCell ref="AU30:AU31"/>
    <mergeCell ref="B32:B33"/>
    <mergeCell ref="AU32:AU33"/>
    <mergeCell ref="B26:B27"/>
    <mergeCell ref="AU26:AU27"/>
    <mergeCell ref="B28:B29"/>
    <mergeCell ref="AU28:AU29"/>
    <mergeCell ref="AU22:AU23"/>
    <mergeCell ref="B24:B25"/>
    <mergeCell ref="AU24:AU25"/>
    <mergeCell ref="B14:B15"/>
    <mergeCell ref="AU14:AU15"/>
    <mergeCell ref="AU20:AU21"/>
    <mergeCell ref="AU62:AV62"/>
    <mergeCell ref="A71:C71"/>
    <mergeCell ref="AT71:AV71"/>
    <mergeCell ref="B16:B17"/>
    <mergeCell ref="AU16:AU17"/>
    <mergeCell ref="AU54:AU55"/>
    <mergeCell ref="B54:B55"/>
    <mergeCell ref="B18:B19"/>
    <mergeCell ref="AU18:AU19"/>
    <mergeCell ref="B20:B2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4" r:id="rId1"/>
  <colBreaks count="1" manualBreakCount="1">
    <brk id="24" max="75" man="1"/>
  </colBreaks>
  <ignoredErrors>
    <ignoredError sqref="AN68:AO68 AI68:AJ68 AE68:AF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3"/>
  <sheetViews>
    <sheetView tabSelected="1" zoomScale="60" zoomScaleNormal="60" zoomScaleSheetLayoutView="5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5" width="16.625" style="55" customWidth="1"/>
    <col min="16" max="16" width="12.625" style="55" customWidth="1"/>
    <col min="17" max="18" width="16.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93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71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77</v>
      </c>
      <c r="H3" s="67"/>
      <c r="I3" s="67"/>
      <c r="J3" s="66" t="s">
        <v>85</v>
      </c>
      <c r="K3" s="67"/>
      <c r="L3" s="67"/>
      <c r="M3" s="66" t="s">
        <v>68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7" t="s">
        <v>88</v>
      </c>
      <c r="W3" s="67"/>
      <c r="X3" s="125"/>
      <c r="Y3" s="126" t="s">
        <v>89</v>
      </c>
      <c r="Z3" s="67"/>
      <c r="AA3" s="125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127" t="s">
        <v>4</v>
      </c>
      <c r="V4" s="128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130" t="s">
        <v>7</v>
      </c>
      <c r="V5" s="131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42"/>
      <c r="E6" s="43"/>
      <c r="F6" s="43"/>
      <c r="G6" s="43"/>
      <c r="H6" s="43"/>
      <c r="I6" s="90"/>
      <c r="J6" s="12">
        <f>D6+G6</f>
        <v>0</v>
      </c>
      <c r="K6" s="12">
        <f>E6+H6</f>
        <v>0</v>
      </c>
      <c r="L6" s="11">
        <f>F6+I6</f>
        <v>0</v>
      </c>
      <c r="M6" s="42"/>
      <c r="N6" s="43"/>
      <c r="O6" s="11"/>
      <c r="P6" s="42"/>
      <c r="Q6" s="43"/>
      <c r="R6" s="43"/>
      <c r="S6" s="43"/>
      <c r="T6" s="43"/>
      <c r="U6" s="90"/>
      <c r="V6" s="11">
        <f>P6+S6</f>
        <v>0</v>
      </c>
      <c r="W6" s="12">
        <f aca="true" t="shared" si="0" ref="W6:X21">Q6+T6</f>
        <v>0</v>
      </c>
      <c r="X6" s="11">
        <f t="shared" si="0"/>
        <v>0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AN6+AK6+AH6+AE6+AB6+Y6+S6+P6+M6+G6+D6</f>
        <v>0</v>
      </c>
      <c r="AR6" s="92">
        <f>AO6+AL6+AI6+AF6+AC6+Z6+T6+Q6+N6+H6+E6</f>
        <v>0</v>
      </c>
      <c r="AS6" s="92">
        <f>AP6+AM6+AJ6+AG6+AD6+AA6+U6+R6+O6+I6+F6</f>
        <v>0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40"/>
      <c r="E7" s="41"/>
      <c r="F7" s="41"/>
      <c r="G7" s="41"/>
      <c r="H7" s="41"/>
      <c r="I7" s="96"/>
      <c r="J7" s="5">
        <f aca="true" t="shared" si="1" ref="J7:J60">D7+G7</f>
        <v>0</v>
      </c>
      <c r="K7" s="5">
        <f aca="true" t="shared" si="2" ref="K7:K60">E7+H7</f>
        <v>0</v>
      </c>
      <c r="L7" s="6">
        <f aca="true" t="shared" si="3" ref="L7:L60">F7+I7</f>
        <v>0</v>
      </c>
      <c r="M7" s="40"/>
      <c r="N7" s="41"/>
      <c r="O7" s="15"/>
      <c r="P7" s="40">
        <v>3</v>
      </c>
      <c r="Q7" s="41">
        <v>527.125</v>
      </c>
      <c r="R7" s="41">
        <v>17627.739</v>
      </c>
      <c r="S7" s="41"/>
      <c r="T7" s="41"/>
      <c r="U7" s="96"/>
      <c r="V7" s="6">
        <f aca="true" t="shared" si="4" ref="V7:X60">P7+S7</f>
        <v>3</v>
      </c>
      <c r="W7" s="5">
        <f t="shared" si="0"/>
        <v>527.125</v>
      </c>
      <c r="X7" s="6">
        <f t="shared" si="0"/>
        <v>17627.739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5" ref="AQ7:AQ70">AN7+AK7+AH7+AE7+AB7+Y7+S7+P7+M7+G7+D7</f>
        <v>3</v>
      </c>
      <c r="AR7" s="97">
        <f aca="true" t="shared" si="6" ref="AR7:AR70">AO7+AL7+AI7+AF7+AC7+Z7+T7+Q7+N7+H7+E7</f>
        <v>527.125</v>
      </c>
      <c r="AS7" s="97">
        <f aca="true" t="shared" si="7" ref="AS7:AS70">AP7+AM7+AJ7+AG7+AD7+AA7+U7+R7+O7+I7+F7</f>
        <v>17627.739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42"/>
      <c r="E8" s="43"/>
      <c r="F8" s="43"/>
      <c r="G8" s="43"/>
      <c r="H8" s="43"/>
      <c r="I8" s="90"/>
      <c r="J8" s="2">
        <f t="shared" si="1"/>
        <v>0</v>
      </c>
      <c r="K8" s="2">
        <f t="shared" si="2"/>
        <v>0</v>
      </c>
      <c r="L8" s="3">
        <f t="shared" si="3"/>
        <v>0</v>
      </c>
      <c r="M8" s="42"/>
      <c r="N8" s="43"/>
      <c r="O8" s="3"/>
      <c r="P8" s="42"/>
      <c r="Q8" s="43"/>
      <c r="R8" s="43"/>
      <c r="S8" s="43"/>
      <c r="T8" s="43"/>
      <c r="U8" s="90"/>
      <c r="V8" s="3">
        <f t="shared" si="4"/>
        <v>0</v>
      </c>
      <c r="W8" s="2">
        <f t="shared" si="0"/>
        <v>0</v>
      </c>
      <c r="X8" s="3">
        <f t="shared" si="0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5"/>
        <v>0</v>
      </c>
      <c r="AR8" s="92">
        <f t="shared" si="6"/>
        <v>0</v>
      </c>
      <c r="AS8" s="92">
        <f t="shared" si="7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40"/>
      <c r="E9" s="41"/>
      <c r="F9" s="41"/>
      <c r="G9" s="41"/>
      <c r="H9" s="41"/>
      <c r="I9" s="96"/>
      <c r="J9" s="5">
        <f t="shared" si="1"/>
        <v>0</v>
      </c>
      <c r="K9" s="5">
        <f t="shared" si="2"/>
        <v>0</v>
      </c>
      <c r="L9" s="6">
        <f t="shared" si="3"/>
        <v>0</v>
      </c>
      <c r="M9" s="40"/>
      <c r="N9" s="41"/>
      <c r="O9" s="15"/>
      <c r="P9" s="40"/>
      <c r="Q9" s="41"/>
      <c r="R9" s="41"/>
      <c r="S9" s="41"/>
      <c r="T9" s="41"/>
      <c r="U9" s="96"/>
      <c r="V9" s="6">
        <f t="shared" si="4"/>
        <v>0</v>
      </c>
      <c r="W9" s="5">
        <f t="shared" si="0"/>
        <v>0</v>
      </c>
      <c r="X9" s="6">
        <f t="shared" si="0"/>
        <v>0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5"/>
        <v>0</v>
      </c>
      <c r="AR9" s="97">
        <f t="shared" si="6"/>
        <v>0</v>
      </c>
      <c r="AS9" s="97">
        <f t="shared" si="7"/>
        <v>0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42"/>
      <c r="E10" s="43"/>
      <c r="F10" s="43"/>
      <c r="G10" s="43"/>
      <c r="H10" s="43"/>
      <c r="I10" s="90"/>
      <c r="J10" s="2">
        <f t="shared" si="1"/>
        <v>0</v>
      </c>
      <c r="K10" s="2">
        <f t="shared" si="2"/>
        <v>0</v>
      </c>
      <c r="L10" s="3">
        <f t="shared" si="3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3">
        <f t="shared" si="4"/>
        <v>0</v>
      </c>
      <c r="W10" s="2">
        <f t="shared" si="0"/>
        <v>0</v>
      </c>
      <c r="X10" s="3">
        <f t="shared" si="0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5"/>
        <v>0</v>
      </c>
      <c r="AR10" s="92">
        <f t="shared" si="6"/>
        <v>0</v>
      </c>
      <c r="AS10" s="92">
        <f t="shared" si="7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40"/>
      <c r="E11" s="41"/>
      <c r="F11" s="41"/>
      <c r="G11" s="41"/>
      <c r="H11" s="41"/>
      <c r="I11" s="96"/>
      <c r="J11" s="5">
        <f t="shared" si="1"/>
        <v>0</v>
      </c>
      <c r="K11" s="5">
        <f t="shared" si="2"/>
        <v>0</v>
      </c>
      <c r="L11" s="6">
        <f t="shared" si="3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6">
        <f t="shared" si="4"/>
        <v>0</v>
      </c>
      <c r="W11" s="5">
        <f t="shared" si="0"/>
        <v>0</v>
      </c>
      <c r="X11" s="6">
        <f t="shared" si="0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5"/>
        <v>0</v>
      </c>
      <c r="AR11" s="97">
        <f t="shared" si="6"/>
        <v>0</v>
      </c>
      <c r="AS11" s="97">
        <f t="shared" si="7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42"/>
      <c r="E12" s="43"/>
      <c r="F12" s="43"/>
      <c r="G12" s="43"/>
      <c r="H12" s="43"/>
      <c r="I12" s="90"/>
      <c r="J12" s="2">
        <f t="shared" si="1"/>
        <v>0</v>
      </c>
      <c r="K12" s="2">
        <f t="shared" si="2"/>
        <v>0</v>
      </c>
      <c r="L12" s="3">
        <f t="shared" si="3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3">
        <f t="shared" si="4"/>
        <v>0</v>
      </c>
      <c r="W12" s="2">
        <f t="shared" si="0"/>
        <v>0</v>
      </c>
      <c r="X12" s="3">
        <f t="shared" si="0"/>
        <v>0</v>
      </c>
      <c r="Y12" s="43">
        <v>34</v>
      </c>
      <c r="Z12" s="43">
        <v>147.0193</v>
      </c>
      <c r="AA12" s="43">
        <v>11592.456</v>
      </c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5"/>
        <v>34</v>
      </c>
      <c r="AR12" s="92">
        <f t="shared" si="6"/>
        <v>147.0193</v>
      </c>
      <c r="AS12" s="92">
        <f t="shared" si="7"/>
        <v>11592.456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40"/>
      <c r="E13" s="41"/>
      <c r="F13" s="41"/>
      <c r="G13" s="41"/>
      <c r="H13" s="41"/>
      <c r="I13" s="96"/>
      <c r="J13" s="5">
        <f t="shared" si="1"/>
        <v>0</v>
      </c>
      <c r="K13" s="5">
        <f t="shared" si="2"/>
        <v>0</v>
      </c>
      <c r="L13" s="6">
        <f t="shared" si="3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6">
        <f t="shared" si="4"/>
        <v>0</v>
      </c>
      <c r="W13" s="5">
        <f t="shared" si="0"/>
        <v>0</v>
      </c>
      <c r="X13" s="6">
        <f t="shared" si="0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5"/>
        <v>0</v>
      </c>
      <c r="AR13" s="97">
        <f t="shared" si="6"/>
        <v>0</v>
      </c>
      <c r="AS13" s="97">
        <f t="shared" si="7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42"/>
      <c r="E14" s="43"/>
      <c r="F14" s="43"/>
      <c r="G14" s="43"/>
      <c r="H14" s="43"/>
      <c r="I14" s="90"/>
      <c r="J14" s="2">
        <f t="shared" si="1"/>
        <v>0</v>
      </c>
      <c r="K14" s="2">
        <f t="shared" si="2"/>
        <v>0</v>
      </c>
      <c r="L14" s="3">
        <f t="shared" si="3"/>
        <v>0</v>
      </c>
      <c r="M14" s="42"/>
      <c r="N14" s="43"/>
      <c r="O14" s="3"/>
      <c r="P14" s="42">
        <v>176</v>
      </c>
      <c r="Q14" s="43">
        <v>1829.138</v>
      </c>
      <c r="R14" s="43">
        <v>285040.205</v>
      </c>
      <c r="S14" s="43"/>
      <c r="T14" s="43"/>
      <c r="U14" s="90"/>
      <c r="V14" s="3">
        <f t="shared" si="4"/>
        <v>176</v>
      </c>
      <c r="W14" s="2">
        <f t="shared" si="0"/>
        <v>1829.138</v>
      </c>
      <c r="X14" s="3">
        <f t="shared" si="0"/>
        <v>285040.205</v>
      </c>
      <c r="Y14" s="43"/>
      <c r="Z14" s="43"/>
      <c r="AA14" s="43"/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5"/>
        <v>176</v>
      </c>
      <c r="AR14" s="92">
        <f t="shared" si="6"/>
        <v>1829.138</v>
      </c>
      <c r="AS14" s="92">
        <f t="shared" si="7"/>
        <v>285040.205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40"/>
      <c r="E15" s="41"/>
      <c r="F15" s="41"/>
      <c r="G15" s="41"/>
      <c r="H15" s="41"/>
      <c r="I15" s="96"/>
      <c r="J15" s="5">
        <f t="shared" si="1"/>
        <v>0</v>
      </c>
      <c r="K15" s="5">
        <f t="shared" si="2"/>
        <v>0</v>
      </c>
      <c r="L15" s="6">
        <f t="shared" si="3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6">
        <f t="shared" si="4"/>
        <v>0</v>
      </c>
      <c r="W15" s="5">
        <f t="shared" si="0"/>
        <v>0</v>
      </c>
      <c r="X15" s="6">
        <f t="shared" si="0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5"/>
        <v>0</v>
      </c>
      <c r="AR15" s="97">
        <f t="shared" si="6"/>
        <v>0</v>
      </c>
      <c r="AS15" s="97">
        <f t="shared" si="7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42"/>
      <c r="E16" s="43"/>
      <c r="F16" s="43"/>
      <c r="G16" s="43"/>
      <c r="H16" s="43"/>
      <c r="I16" s="90"/>
      <c r="J16" s="2">
        <f t="shared" si="1"/>
        <v>0</v>
      </c>
      <c r="K16" s="2">
        <f t="shared" si="2"/>
        <v>0</v>
      </c>
      <c r="L16" s="3">
        <f t="shared" si="3"/>
        <v>0</v>
      </c>
      <c r="M16" s="42"/>
      <c r="N16" s="43"/>
      <c r="O16" s="3"/>
      <c r="P16" s="42">
        <v>210</v>
      </c>
      <c r="Q16" s="43">
        <v>875.842</v>
      </c>
      <c r="R16" s="43">
        <v>136676.165</v>
      </c>
      <c r="S16" s="43"/>
      <c r="T16" s="43"/>
      <c r="U16" s="90"/>
      <c r="V16" s="3">
        <f t="shared" si="4"/>
        <v>210</v>
      </c>
      <c r="W16" s="2">
        <f t="shared" si="0"/>
        <v>875.842</v>
      </c>
      <c r="X16" s="3">
        <f t="shared" si="0"/>
        <v>136676.165</v>
      </c>
      <c r="Y16" s="43"/>
      <c r="Z16" s="43"/>
      <c r="AA16" s="43"/>
      <c r="AB16" s="1"/>
      <c r="AC16" s="2"/>
      <c r="AD16" s="2"/>
      <c r="AE16" s="2">
        <v>303</v>
      </c>
      <c r="AF16" s="2">
        <v>13.092</v>
      </c>
      <c r="AG16" s="3">
        <v>8227.063</v>
      </c>
      <c r="AH16" s="1">
        <v>83</v>
      </c>
      <c r="AI16" s="2">
        <v>18.80721</v>
      </c>
      <c r="AJ16" s="3">
        <v>10698.673</v>
      </c>
      <c r="AK16" s="1"/>
      <c r="AL16" s="2"/>
      <c r="AM16" s="3"/>
      <c r="AN16" s="1"/>
      <c r="AO16" s="2"/>
      <c r="AP16" s="2"/>
      <c r="AQ16" s="92">
        <f t="shared" si="5"/>
        <v>596</v>
      </c>
      <c r="AR16" s="92">
        <f t="shared" si="6"/>
        <v>907.74121</v>
      </c>
      <c r="AS16" s="92">
        <f t="shared" si="7"/>
        <v>155601.901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40"/>
      <c r="E17" s="41"/>
      <c r="F17" s="41"/>
      <c r="G17" s="41"/>
      <c r="H17" s="41"/>
      <c r="I17" s="96"/>
      <c r="J17" s="5">
        <f t="shared" si="1"/>
        <v>0</v>
      </c>
      <c r="K17" s="5">
        <f t="shared" si="2"/>
        <v>0</v>
      </c>
      <c r="L17" s="6">
        <f t="shared" si="3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6">
        <f t="shared" si="4"/>
        <v>0</v>
      </c>
      <c r="W17" s="5">
        <f t="shared" si="0"/>
        <v>0</v>
      </c>
      <c r="X17" s="6">
        <f t="shared" si="0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5"/>
        <v>0</v>
      </c>
      <c r="AR17" s="97">
        <f t="shared" si="6"/>
        <v>0</v>
      </c>
      <c r="AS17" s="97">
        <f t="shared" si="7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42"/>
      <c r="E18" s="43"/>
      <c r="F18" s="43"/>
      <c r="G18" s="43">
        <v>12</v>
      </c>
      <c r="H18" s="43">
        <v>3.7714</v>
      </c>
      <c r="I18" s="90">
        <v>1438.054</v>
      </c>
      <c r="J18" s="2">
        <f t="shared" si="1"/>
        <v>12</v>
      </c>
      <c r="K18" s="2">
        <f t="shared" si="2"/>
        <v>3.7714</v>
      </c>
      <c r="L18" s="3">
        <f t="shared" si="3"/>
        <v>1438.054</v>
      </c>
      <c r="M18" s="42"/>
      <c r="N18" s="43"/>
      <c r="O18" s="3"/>
      <c r="P18" s="42">
        <v>168</v>
      </c>
      <c r="Q18" s="43">
        <v>215.864</v>
      </c>
      <c r="R18" s="43">
        <v>57901.828</v>
      </c>
      <c r="S18" s="43">
        <v>108</v>
      </c>
      <c r="T18" s="43">
        <v>2.86</v>
      </c>
      <c r="U18" s="90">
        <v>2949.936</v>
      </c>
      <c r="V18" s="3">
        <f t="shared" si="4"/>
        <v>276</v>
      </c>
      <c r="W18" s="2">
        <f t="shared" si="0"/>
        <v>218.72400000000002</v>
      </c>
      <c r="X18" s="3">
        <f t="shared" si="0"/>
        <v>60851.764</v>
      </c>
      <c r="Y18" s="43"/>
      <c r="Z18" s="43"/>
      <c r="AA18" s="43"/>
      <c r="AB18" s="1"/>
      <c r="AC18" s="2"/>
      <c r="AD18" s="2"/>
      <c r="AE18" s="2"/>
      <c r="AF18" s="2"/>
      <c r="AG18" s="3"/>
      <c r="AH18" s="1">
        <v>56</v>
      </c>
      <c r="AI18" s="2">
        <v>4.3192</v>
      </c>
      <c r="AJ18" s="3">
        <v>2040.607</v>
      </c>
      <c r="AK18" s="1">
        <v>42</v>
      </c>
      <c r="AL18" s="2">
        <v>0.5711</v>
      </c>
      <c r="AM18" s="3">
        <v>1049.402</v>
      </c>
      <c r="AN18" s="1"/>
      <c r="AO18" s="2"/>
      <c r="AP18" s="2"/>
      <c r="AQ18" s="92">
        <f t="shared" si="5"/>
        <v>386</v>
      </c>
      <c r="AR18" s="92">
        <f t="shared" si="6"/>
        <v>227.3857</v>
      </c>
      <c r="AS18" s="92">
        <f t="shared" si="7"/>
        <v>65379.827000000005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40"/>
      <c r="E19" s="41"/>
      <c r="F19" s="41"/>
      <c r="G19" s="41"/>
      <c r="H19" s="41"/>
      <c r="I19" s="96"/>
      <c r="J19" s="5">
        <f t="shared" si="1"/>
        <v>0</v>
      </c>
      <c r="K19" s="5">
        <f t="shared" si="2"/>
        <v>0</v>
      </c>
      <c r="L19" s="6">
        <f t="shared" si="3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6">
        <f t="shared" si="4"/>
        <v>0</v>
      </c>
      <c r="W19" s="5">
        <f t="shared" si="0"/>
        <v>0</v>
      </c>
      <c r="X19" s="6">
        <f t="shared" si="0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5"/>
        <v>0</v>
      </c>
      <c r="AR19" s="97">
        <f t="shared" si="6"/>
        <v>0</v>
      </c>
      <c r="AS19" s="97">
        <f t="shared" si="7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42"/>
      <c r="E20" s="43"/>
      <c r="F20" s="43"/>
      <c r="G20" s="43"/>
      <c r="H20" s="43"/>
      <c r="I20" s="90"/>
      <c r="J20" s="2">
        <f t="shared" si="1"/>
        <v>0</v>
      </c>
      <c r="K20" s="2">
        <f t="shared" si="2"/>
        <v>0</v>
      </c>
      <c r="L20" s="3">
        <f t="shared" si="3"/>
        <v>0</v>
      </c>
      <c r="M20" s="42"/>
      <c r="N20" s="43"/>
      <c r="O20" s="3"/>
      <c r="P20" s="42"/>
      <c r="Q20" s="43"/>
      <c r="R20" s="43"/>
      <c r="S20" s="43"/>
      <c r="T20" s="43"/>
      <c r="U20" s="90"/>
      <c r="V20" s="3">
        <f t="shared" si="4"/>
        <v>0</v>
      </c>
      <c r="W20" s="2">
        <f t="shared" si="0"/>
        <v>0</v>
      </c>
      <c r="X20" s="3">
        <f t="shared" si="0"/>
        <v>0</v>
      </c>
      <c r="Y20" s="43"/>
      <c r="Z20" s="43"/>
      <c r="AA20" s="4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5"/>
        <v>0</v>
      </c>
      <c r="AR20" s="92">
        <f t="shared" si="6"/>
        <v>0</v>
      </c>
      <c r="AS20" s="92">
        <f t="shared" si="7"/>
        <v>0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40"/>
      <c r="E21" s="41"/>
      <c r="F21" s="41"/>
      <c r="G21" s="41"/>
      <c r="H21" s="41"/>
      <c r="I21" s="96"/>
      <c r="J21" s="5">
        <f t="shared" si="1"/>
        <v>0</v>
      </c>
      <c r="K21" s="5">
        <f t="shared" si="2"/>
        <v>0</v>
      </c>
      <c r="L21" s="6">
        <f t="shared" si="3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6">
        <f t="shared" si="4"/>
        <v>0</v>
      </c>
      <c r="W21" s="5">
        <f t="shared" si="0"/>
        <v>0</v>
      </c>
      <c r="X21" s="6">
        <f t="shared" si="0"/>
        <v>0</v>
      </c>
      <c r="Y21" s="41"/>
      <c r="Z21" s="41"/>
      <c r="AA21" s="41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5"/>
        <v>0</v>
      </c>
      <c r="AR21" s="97">
        <f t="shared" si="6"/>
        <v>0</v>
      </c>
      <c r="AS21" s="97">
        <f t="shared" si="7"/>
        <v>0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42"/>
      <c r="E22" s="43"/>
      <c r="F22" s="43"/>
      <c r="G22" s="43"/>
      <c r="H22" s="43"/>
      <c r="I22" s="90"/>
      <c r="J22" s="2">
        <f t="shared" si="1"/>
        <v>0</v>
      </c>
      <c r="K22" s="2">
        <f t="shared" si="2"/>
        <v>0</v>
      </c>
      <c r="L22" s="3">
        <f t="shared" si="3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3">
        <f t="shared" si="4"/>
        <v>0</v>
      </c>
      <c r="W22" s="2">
        <f t="shared" si="4"/>
        <v>0</v>
      </c>
      <c r="X22" s="3">
        <f t="shared" si="4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5"/>
        <v>0</v>
      </c>
      <c r="AR22" s="92">
        <f t="shared" si="6"/>
        <v>0</v>
      </c>
      <c r="AS22" s="92">
        <f t="shared" si="7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40"/>
      <c r="E23" s="41"/>
      <c r="F23" s="41"/>
      <c r="G23" s="41"/>
      <c r="H23" s="41"/>
      <c r="I23" s="96"/>
      <c r="J23" s="5">
        <f t="shared" si="1"/>
        <v>0</v>
      </c>
      <c r="K23" s="5">
        <f t="shared" si="2"/>
        <v>0</v>
      </c>
      <c r="L23" s="6">
        <f t="shared" si="3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6">
        <f t="shared" si="4"/>
        <v>0</v>
      </c>
      <c r="W23" s="5">
        <f t="shared" si="4"/>
        <v>0</v>
      </c>
      <c r="X23" s="6">
        <f t="shared" si="4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5"/>
        <v>0</v>
      </c>
      <c r="AR23" s="97">
        <f t="shared" si="6"/>
        <v>0</v>
      </c>
      <c r="AS23" s="97">
        <f t="shared" si="7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42"/>
      <c r="E24" s="43"/>
      <c r="F24" s="43"/>
      <c r="G24" s="43"/>
      <c r="H24" s="43"/>
      <c r="I24" s="90"/>
      <c r="J24" s="2">
        <f t="shared" si="1"/>
        <v>0</v>
      </c>
      <c r="K24" s="2">
        <f t="shared" si="2"/>
        <v>0</v>
      </c>
      <c r="L24" s="3">
        <f t="shared" si="3"/>
        <v>0</v>
      </c>
      <c r="M24" s="42">
        <v>16</v>
      </c>
      <c r="N24" s="43">
        <v>82.2768</v>
      </c>
      <c r="O24" s="3">
        <v>16194.059</v>
      </c>
      <c r="P24" s="42"/>
      <c r="Q24" s="43"/>
      <c r="R24" s="43"/>
      <c r="S24" s="43"/>
      <c r="T24" s="43"/>
      <c r="U24" s="90"/>
      <c r="V24" s="3">
        <f t="shared" si="4"/>
        <v>0</v>
      </c>
      <c r="W24" s="2">
        <f t="shared" si="4"/>
        <v>0</v>
      </c>
      <c r="X24" s="3">
        <f t="shared" si="4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5"/>
        <v>16</v>
      </c>
      <c r="AR24" s="92">
        <f t="shared" si="6"/>
        <v>82.2768</v>
      </c>
      <c r="AS24" s="92">
        <f t="shared" si="7"/>
        <v>16194.059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40"/>
      <c r="E25" s="41"/>
      <c r="F25" s="41"/>
      <c r="G25" s="41"/>
      <c r="H25" s="41"/>
      <c r="I25" s="96"/>
      <c r="J25" s="5">
        <f t="shared" si="1"/>
        <v>0</v>
      </c>
      <c r="K25" s="5">
        <f t="shared" si="2"/>
        <v>0</v>
      </c>
      <c r="L25" s="6">
        <f t="shared" si="3"/>
        <v>0</v>
      </c>
      <c r="M25" s="40">
        <v>23</v>
      </c>
      <c r="N25" s="41">
        <v>114.3887</v>
      </c>
      <c r="O25" s="15">
        <v>24066.729</v>
      </c>
      <c r="P25" s="40"/>
      <c r="Q25" s="41"/>
      <c r="R25" s="41"/>
      <c r="S25" s="41"/>
      <c r="T25" s="41"/>
      <c r="U25" s="96"/>
      <c r="V25" s="6">
        <f t="shared" si="4"/>
        <v>0</v>
      </c>
      <c r="W25" s="5">
        <f t="shared" si="4"/>
        <v>0</v>
      </c>
      <c r="X25" s="6">
        <f t="shared" si="4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5"/>
        <v>23</v>
      </c>
      <c r="AR25" s="97">
        <f t="shared" si="6"/>
        <v>114.3887</v>
      </c>
      <c r="AS25" s="97">
        <f t="shared" si="7"/>
        <v>24066.729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42"/>
      <c r="E26" s="43"/>
      <c r="F26" s="43"/>
      <c r="G26" s="43"/>
      <c r="H26" s="43"/>
      <c r="I26" s="90"/>
      <c r="J26" s="2">
        <f t="shared" si="1"/>
        <v>0</v>
      </c>
      <c r="K26" s="2">
        <f t="shared" si="2"/>
        <v>0</v>
      </c>
      <c r="L26" s="3">
        <f t="shared" si="3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3">
        <f t="shared" si="4"/>
        <v>0</v>
      </c>
      <c r="W26" s="2">
        <f t="shared" si="4"/>
        <v>0</v>
      </c>
      <c r="X26" s="3">
        <f t="shared" si="4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5"/>
        <v>0</v>
      </c>
      <c r="AR26" s="92">
        <f t="shared" si="6"/>
        <v>0</v>
      </c>
      <c r="AS26" s="92">
        <f t="shared" si="7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40"/>
      <c r="E27" s="41"/>
      <c r="F27" s="41"/>
      <c r="G27" s="41"/>
      <c r="H27" s="41"/>
      <c r="I27" s="96"/>
      <c r="J27" s="5">
        <f t="shared" si="1"/>
        <v>0</v>
      </c>
      <c r="K27" s="5">
        <f t="shared" si="2"/>
        <v>0</v>
      </c>
      <c r="L27" s="6">
        <f t="shared" si="3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6">
        <f t="shared" si="4"/>
        <v>0</v>
      </c>
      <c r="W27" s="5">
        <f t="shared" si="4"/>
        <v>0</v>
      </c>
      <c r="X27" s="6">
        <f t="shared" si="4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5"/>
        <v>0</v>
      </c>
      <c r="AR27" s="97">
        <f t="shared" si="6"/>
        <v>0</v>
      </c>
      <c r="AS27" s="97">
        <f t="shared" si="7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42"/>
      <c r="E28" s="43"/>
      <c r="F28" s="43"/>
      <c r="G28" s="43"/>
      <c r="H28" s="43"/>
      <c r="I28" s="90"/>
      <c r="J28" s="2">
        <f t="shared" si="1"/>
        <v>0</v>
      </c>
      <c r="K28" s="2">
        <f t="shared" si="2"/>
        <v>0</v>
      </c>
      <c r="L28" s="3">
        <f t="shared" si="3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3">
        <f t="shared" si="4"/>
        <v>0</v>
      </c>
      <c r="W28" s="2">
        <f t="shared" si="4"/>
        <v>0</v>
      </c>
      <c r="X28" s="3">
        <f t="shared" si="4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5"/>
        <v>0</v>
      </c>
      <c r="AR28" s="92">
        <f t="shared" si="6"/>
        <v>0</v>
      </c>
      <c r="AS28" s="92">
        <f t="shared" si="7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40"/>
      <c r="E29" s="41"/>
      <c r="F29" s="41"/>
      <c r="G29" s="41"/>
      <c r="H29" s="41"/>
      <c r="I29" s="96"/>
      <c r="J29" s="5">
        <f t="shared" si="1"/>
        <v>0</v>
      </c>
      <c r="K29" s="5">
        <f t="shared" si="2"/>
        <v>0</v>
      </c>
      <c r="L29" s="6">
        <f t="shared" si="3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6">
        <f t="shared" si="4"/>
        <v>0</v>
      </c>
      <c r="W29" s="5">
        <f t="shared" si="4"/>
        <v>0</v>
      </c>
      <c r="X29" s="6">
        <f t="shared" si="4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5"/>
        <v>0</v>
      </c>
      <c r="AR29" s="97">
        <f t="shared" si="6"/>
        <v>0</v>
      </c>
      <c r="AS29" s="97">
        <f t="shared" si="7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42">
        <v>19</v>
      </c>
      <c r="E30" s="43">
        <v>3.7745</v>
      </c>
      <c r="F30" s="7">
        <v>1150.459</v>
      </c>
      <c r="G30" s="43">
        <v>28</v>
      </c>
      <c r="H30" s="43">
        <v>6.3888</v>
      </c>
      <c r="I30" s="90">
        <v>1842.618</v>
      </c>
      <c r="J30" s="2">
        <f t="shared" si="1"/>
        <v>47</v>
      </c>
      <c r="K30" s="2">
        <f t="shared" si="2"/>
        <v>10.1633</v>
      </c>
      <c r="L30" s="3">
        <f t="shared" si="3"/>
        <v>2993.077</v>
      </c>
      <c r="M30" s="42"/>
      <c r="N30" s="43"/>
      <c r="O30" s="3"/>
      <c r="P30" s="42"/>
      <c r="Q30" s="43"/>
      <c r="R30" s="43"/>
      <c r="S30" s="43"/>
      <c r="T30" s="43"/>
      <c r="U30" s="90"/>
      <c r="V30" s="3">
        <f t="shared" si="4"/>
        <v>0</v>
      </c>
      <c r="W30" s="2">
        <f t="shared" si="4"/>
        <v>0</v>
      </c>
      <c r="X30" s="3">
        <f t="shared" si="4"/>
        <v>0</v>
      </c>
      <c r="Y30" s="43">
        <v>265</v>
      </c>
      <c r="Z30" s="43">
        <v>21.312</v>
      </c>
      <c r="AA30" s="43">
        <v>6283.103</v>
      </c>
      <c r="AB30" s="1"/>
      <c r="AC30" s="2"/>
      <c r="AD30" s="2"/>
      <c r="AE30" s="2"/>
      <c r="AF30" s="2"/>
      <c r="AG30" s="3"/>
      <c r="AH30" s="1">
        <v>53</v>
      </c>
      <c r="AI30" s="2">
        <v>2.3254</v>
      </c>
      <c r="AJ30" s="3">
        <v>1241.577</v>
      </c>
      <c r="AK30" s="1">
        <v>259</v>
      </c>
      <c r="AL30" s="2">
        <v>7.0898</v>
      </c>
      <c r="AM30" s="3">
        <v>4511.822</v>
      </c>
      <c r="AN30" s="1">
        <v>240</v>
      </c>
      <c r="AO30" s="2">
        <v>14.16115</v>
      </c>
      <c r="AP30" s="2">
        <v>6446.008</v>
      </c>
      <c r="AQ30" s="92">
        <f t="shared" si="5"/>
        <v>864</v>
      </c>
      <c r="AR30" s="92">
        <f t="shared" si="6"/>
        <v>55.05165000000001</v>
      </c>
      <c r="AS30" s="92">
        <f t="shared" si="7"/>
        <v>21475.586999999996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40"/>
      <c r="E31" s="41"/>
      <c r="F31" s="41"/>
      <c r="G31" s="41"/>
      <c r="H31" s="41"/>
      <c r="I31" s="96"/>
      <c r="J31" s="5">
        <f t="shared" si="1"/>
        <v>0</v>
      </c>
      <c r="K31" s="5">
        <f t="shared" si="2"/>
        <v>0</v>
      </c>
      <c r="L31" s="6">
        <f t="shared" si="3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6">
        <f t="shared" si="4"/>
        <v>0</v>
      </c>
      <c r="W31" s="5">
        <f t="shared" si="4"/>
        <v>0</v>
      </c>
      <c r="X31" s="6">
        <f t="shared" si="4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5"/>
        <v>0</v>
      </c>
      <c r="AR31" s="97">
        <f t="shared" si="6"/>
        <v>0</v>
      </c>
      <c r="AS31" s="97">
        <f t="shared" si="7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42"/>
      <c r="E32" s="43"/>
      <c r="F32" s="43"/>
      <c r="G32" s="43"/>
      <c r="H32" s="43"/>
      <c r="I32" s="90"/>
      <c r="J32" s="2">
        <f t="shared" si="1"/>
        <v>0</v>
      </c>
      <c r="K32" s="2">
        <f t="shared" si="2"/>
        <v>0</v>
      </c>
      <c r="L32" s="3">
        <f t="shared" si="3"/>
        <v>0</v>
      </c>
      <c r="M32" s="42"/>
      <c r="N32" s="43"/>
      <c r="O32" s="3"/>
      <c r="P32" s="42"/>
      <c r="Q32" s="43"/>
      <c r="R32" s="43"/>
      <c r="S32" s="133"/>
      <c r="T32" s="43"/>
      <c r="U32" s="90"/>
      <c r="V32" s="3">
        <f t="shared" si="4"/>
        <v>0</v>
      </c>
      <c r="W32" s="2">
        <f t="shared" si="4"/>
        <v>0</v>
      </c>
      <c r="X32" s="3">
        <f t="shared" si="4"/>
        <v>0</v>
      </c>
      <c r="Y32" s="43">
        <v>9</v>
      </c>
      <c r="Z32" s="43">
        <v>40.7766</v>
      </c>
      <c r="AA32" s="43">
        <v>3395.209</v>
      </c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5"/>
        <v>9</v>
      </c>
      <c r="AR32" s="92">
        <f t="shared" si="6"/>
        <v>40.7766</v>
      </c>
      <c r="AS32" s="92">
        <f t="shared" si="7"/>
        <v>3395.209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40"/>
      <c r="E33" s="41"/>
      <c r="F33" s="41"/>
      <c r="G33" s="41"/>
      <c r="H33" s="41"/>
      <c r="I33" s="96"/>
      <c r="J33" s="5">
        <f t="shared" si="1"/>
        <v>0</v>
      </c>
      <c r="K33" s="5">
        <f t="shared" si="2"/>
        <v>0</v>
      </c>
      <c r="L33" s="6">
        <f t="shared" si="3"/>
        <v>0</v>
      </c>
      <c r="M33" s="40">
        <v>2</v>
      </c>
      <c r="N33" s="41">
        <v>17.4893</v>
      </c>
      <c r="O33" s="15">
        <v>1577.314</v>
      </c>
      <c r="P33" s="40"/>
      <c r="Q33" s="41"/>
      <c r="R33" s="41"/>
      <c r="S33" s="41"/>
      <c r="T33" s="41"/>
      <c r="U33" s="96"/>
      <c r="V33" s="6">
        <f t="shared" si="4"/>
        <v>0</v>
      </c>
      <c r="W33" s="5">
        <f t="shared" si="4"/>
        <v>0</v>
      </c>
      <c r="X33" s="6">
        <f t="shared" si="4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5"/>
        <v>2</v>
      </c>
      <c r="AR33" s="97">
        <f t="shared" si="6"/>
        <v>17.4893</v>
      </c>
      <c r="AS33" s="97">
        <f t="shared" si="7"/>
        <v>1577.314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42"/>
      <c r="E34" s="43"/>
      <c r="F34" s="43"/>
      <c r="G34" s="43"/>
      <c r="H34" s="43"/>
      <c r="I34" s="90"/>
      <c r="J34" s="2">
        <f t="shared" si="1"/>
        <v>0</v>
      </c>
      <c r="K34" s="2">
        <f t="shared" si="2"/>
        <v>0</v>
      </c>
      <c r="L34" s="3">
        <f t="shared" si="3"/>
        <v>0</v>
      </c>
      <c r="M34" s="42"/>
      <c r="N34" s="43"/>
      <c r="O34" s="3"/>
      <c r="P34" s="42"/>
      <c r="Q34" s="43"/>
      <c r="R34" s="43"/>
      <c r="S34" s="43"/>
      <c r="T34" s="43"/>
      <c r="U34" s="90"/>
      <c r="V34" s="3">
        <f t="shared" si="4"/>
        <v>0</v>
      </c>
      <c r="W34" s="2">
        <f t="shared" si="4"/>
        <v>0</v>
      </c>
      <c r="X34" s="3">
        <f t="shared" si="4"/>
        <v>0</v>
      </c>
      <c r="Y34" s="43"/>
      <c r="Z34" s="43"/>
      <c r="AA34" s="43"/>
      <c r="AB34" s="1"/>
      <c r="AC34" s="11"/>
      <c r="AD34" s="2"/>
      <c r="AE34" s="2"/>
      <c r="AF34" s="2"/>
      <c r="AG34" s="3"/>
      <c r="AH34" s="1"/>
      <c r="AI34" s="2"/>
      <c r="AJ34" s="3"/>
      <c r="AK34" s="1"/>
      <c r="AL34" s="2"/>
      <c r="AM34" s="3"/>
      <c r="AN34" s="1">
        <v>4</v>
      </c>
      <c r="AO34" s="2">
        <v>0.0449</v>
      </c>
      <c r="AP34" s="2">
        <v>13.494</v>
      </c>
      <c r="AQ34" s="92">
        <f t="shared" si="5"/>
        <v>4</v>
      </c>
      <c r="AR34" s="92">
        <f t="shared" si="6"/>
        <v>0.0449</v>
      </c>
      <c r="AS34" s="92">
        <f t="shared" si="7"/>
        <v>13.494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40"/>
      <c r="E35" s="41"/>
      <c r="F35" s="41"/>
      <c r="G35" s="41"/>
      <c r="H35" s="41"/>
      <c r="I35" s="96"/>
      <c r="J35" s="5">
        <f t="shared" si="1"/>
        <v>0</v>
      </c>
      <c r="K35" s="5">
        <f t="shared" si="2"/>
        <v>0</v>
      </c>
      <c r="L35" s="6">
        <f t="shared" si="3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6">
        <f t="shared" si="4"/>
        <v>0</v>
      </c>
      <c r="W35" s="5">
        <f t="shared" si="4"/>
        <v>0</v>
      </c>
      <c r="X35" s="6">
        <f t="shared" si="4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5"/>
        <v>0</v>
      </c>
      <c r="AR35" s="97">
        <f t="shared" si="6"/>
        <v>0</v>
      </c>
      <c r="AS35" s="97">
        <f t="shared" si="7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42">
        <v>4</v>
      </c>
      <c r="E36" s="43">
        <v>0.048</v>
      </c>
      <c r="F36" s="43">
        <v>251.213</v>
      </c>
      <c r="G36" s="43"/>
      <c r="H36" s="43"/>
      <c r="I36" s="90"/>
      <c r="J36" s="2">
        <f t="shared" si="1"/>
        <v>4</v>
      </c>
      <c r="K36" s="2">
        <f t="shared" si="2"/>
        <v>0.048</v>
      </c>
      <c r="L36" s="3">
        <f t="shared" si="3"/>
        <v>251.213</v>
      </c>
      <c r="M36" s="42">
        <v>1</v>
      </c>
      <c r="N36" s="43">
        <v>0.266</v>
      </c>
      <c r="O36" s="3">
        <v>75.94</v>
      </c>
      <c r="P36" s="42">
        <v>18</v>
      </c>
      <c r="Q36" s="43">
        <v>18.34</v>
      </c>
      <c r="R36" s="43">
        <v>1399.549</v>
      </c>
      <c r="S36" s="43"/>
      <c r="T36" s="43"/>
      <c r="U36" s="90"/>
      <c r="V36" s="3">
        <f t="shared" si="4"/>
        <v>18</v>
      </c>
      <c r="W36" s="2">
        <f t="shared" si="4"/>
        <v>18.34</v>
      </c>
      <c r="X36" s="3">
        <f t="shared" si="4"/>
        <v>1399.549</v>
      </c>
      <c r="Y36" s="43">
        <v>3</v>
      </c>
      <c r="Z36" s="43">
        <v>1.427</v>
      </c>
      <c r="AA36" s="43">
        <v>62.245</v>
      </c>
      <c r="AB36" s="1"/>
      <c r="AC36" s="2"/>
      <c r="AD36" s="2"/>
      <c r="AE36" s="2"/>
      <c r="AF36" s="2"/>
      <c r="AG36" s="3"/>
      <c r="AH36" s="1"/>
      <c r="AI36" s="2"/>
      <c r="AJ36" s="3"/>
      <c r="AK36" s="1">
        <v>11</v>
      </c>
      <c r="AL36" s="2">
        <v>2.648</v>
      </c>
      <c r="AM36" s="3">
        <v>194.63</v>
      </c>
      <c r="AN36" s="1"/>
      <c r="AO36" s="2"/>
      <c r="AP36" s="2"/>
      <c r="AQ36" s="92">
        <f t="shared" si="5"/>
        <v>37</v>
      </c>
      <c r="AR36" s="92">
        <f t="shared" si="6"/>
        <v>22.728999999999996</v>
      </c>
      <c r="AS36" s="92">
        <f t="shared" si="7"/>
        <v>1983.577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40"/>
      <c r="E37" s="41"/>
      <c r="F37" s="41"/>
      <c r="G37" s="41"/>
      <c r="H37" s="41"/>
      <c r="I37" s="96"/>
      <c r="J37" s="5">
        <f t="shared" si="1"/>
        <v>0</v>
      </c>
      <c r="K37" s="5">
        <f t="shared" si="2"/>
        <v>0</v>
      </c>
      <c r="L37" s="6">
        <f t="shared" si="3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6">
        <f t="shared" si="4"/>
        <v>0</v>
      </c>
      <c r="W37" s="5">
        <f t="shared" si="4"/>
        <v>0</v>
      </c>
      <c r="X37" s="6">
        <f t="shared" si="4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5"/>
        <v>0</v>
      </c>
      <c r="AR37" s="97">
        <f t="shared" si="6"/>
        <v>0</v>
      </c>
      <c r="AS37" s="97">
        <f t="shared" si="7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42">
        <v>26</v>
      </c>
      <c r="E38" s="43">
        <v>3.322</v>
      </c>
      <c r="F38" s="43">
        <v>1212.675</v>
      </c>
      <c r="G38" s="43"/>
      <c r="H38" s="43"/>
      <c r="I38" s="90"/>
      <c r="J38" s="2">
        <f t="shared" si="1"/>
        <v>26</v>
      </c>
      <c r="K38" s="2">
        <f t="shared" si="2"/>
        <v>3.322</v>
      </c>
      <c r="L38" s="3">
        <f t="shared" si="3"/>
        <v>1212.675</v>
      </c>
      <c r="M38" s="42"/>
      <c r="N38" s="43"/>
      <c r="O38" s="3"/>
      <c r="P38" s="42"/>
      <c r="Q38" s="43"/>
      <c r="R38" s="43"/>
      <c r="S38" s="43"/>
      <c r="T38" s="43"/>
      <c r="U38" s="90"/>
      <c r="V38" s="3">
        <f t="shared" si="4"/>
        <v>0</v>
      </c>
      <c r="W38" s="2">
        <f t="shared" si="4"/>
        <v>0</v>
      </c>
      <c r="X38" s="3">
        <f t="shared" si="4"/>
        <v>0</v>
      </c>
      <c r="Y38" s="43"/>
      <c r="Z38" s="43"/>
      <c r="AA38" s="43"/>
      <c r="AB38" s="1"/>
      <c r="AC38" s="2"/>
      <c r="AD38" s="2"/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5"/>
        <v>26</v>
      </c>
      <c r="AR38" s="92">
        <f t="shared" si="6"/>
        <v>3.322</v>
      </c>
      <c r="AS38" s="92">
        <f t="shared" si="7"/>
        <v>1212.675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40"/>
      <c r="E39" s="41"/>
      <c r="F39" s="41"/>
      <c r="G39" s="41"/>
      <c r="H39" s="41"/>
      <c r="I39" s="96"/>
      <c r="J39" s="5">
        <f t="shared" si="1"/>
        <v>0</v>
      </c>
      <c r="K39" s="5">
        <f t="shared" si="2"/>
        <v>0</v>
      </c>
      <c r="L39" s="6">
        <f t="shared" si="3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6">
        <f t="shared" si="4"/>
        <v>0</v>
      </c>
      <c r="W39" s="5">
        <f t="shared" si="4"/>
        <v>0</v>
      </c>
      <c r="X39" s="6">
        <f t="shared" si="4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5"/>
        <v>0</v>
      </c>
      <c r="AR39" s="97">
        <f t="shared" si="6"/>
        <v>0</v>
      </c>
      <c r="AS39" s="97">
        <f t="shared" si="7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42"/>
      <c r="E40" s="43"/>
      <c r="F40" s="43"/>
      <c r="G40" s="43"/>
      <c r="H40" s="43"/>
      <c r="I40" s="90"/>
      <c r="J40" s="2">
        <f t="shared" si="1"/>
        <v>0</v>
      </c>
      <c r="K40" s="2">
        <f t="shared" si="2"/>
        <v>0</v>
      </c>
      <c r="L40" s="3">
        <f t="shared" si="3"/>
        <v>0</v>
      </c>
      <c r="M40" s="42">
        <v>2</v>
      </c>
      <c r="N40" s="43">
        <v>10.6711</v>
      </c>
      <c r="O40" s="3">
        <v>656.391</v>
      </c>
      <c r="P40" s="42"/>
      <c r="Q40" s="43"/>
      <c r="R40" s="43"/>
      <c r="S40" s="43"/>
      <c r="T40" s="43"/>
      <c r="U40" s="90"/>
      <c r="V40" s="3">
        <f t="shared" si="4"/>
        <v>0</v>
      </c>
      <c r="W40" s="2">
        <f t="shared" si="4"/>
        <v>0</v>
      </c>
      <c r="X40" s="3">
        <f t="shared" si="4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5"/>
        <v>2</v>
      </c>
      <c r="AR40" s="92">
        <f t="shared" si="6"/>
        <v>10.6711</v>
      </c>
      <c r="AS40" s="92">
        <f t="shared" si="7"/>
        <v>656.391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40"/>
      <c r="E41" s="41"/>
      <c r="F41" s="41"/>
      <c r="G41" s="41"/>
      <c r="H41" s="41"/>
      <c r="I41" s="96"/>
      <c r="J41" s="5">
        <f t="shared" si="1"/>
        <v>0</v>
      </c>
      <c r="K41" s="5">
        <f t="shared" si="2"/>
        <v>0</v>
      </c>
      <c r="L41" s="6">
        <f t="shared" si="3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6">
        <f t="shared" si="4"/>
        <v>0</v>
      </c>
      <c r="W41" s="5">
        <f t="shared" si="4"/>
        <v>0</v>
      </c>
      <c r="X41" s="6">
        <f t="shared" si="4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5"/>
        <v>0</v>
      </c>
      <c r="AR41" s="97">
        <f t="shared" si="6"/>
        <v>0</v>
      </c>
      <c r="AS41" s="97">
        <f t="shared" si="7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42"/>
      <c r="E42" s="43"/>
      <c r="F42" s="43"/>
      <c r="G42" s="43">
        <v>1</v>
      </c>
      <c r="H42" s="43">
        <v>14.042</v>
      </c>
      <c r="I42" s="90">
        <v>7902.879</v>
      </c>
      <c r="J42" s="2">
        <f t="shared" si="1"/>
        <v>1</v>
      </c>
      <c r="K42" s="2">
        <f t="shared" si="2"/>
        <v>14.042</v>
      </c>
      <c r="L42" s="3">
        <f t="shared" si="3"/>
        <v>7902.879</v>
      </c>
      <c r="M42" s="42">
        <v>15</v>
      </c>
      <c r="N42" s="43">
        <v>537.5186</v>
      </c>
      <c r="O42" s="3">
        <v>269579.422</v>
      </c>
      <c r="P42" s="42"/>
      <c r="Q42" s="43"/>
      <c r="R42" s="43"/>
      <c r="S42" s="43"/>
      <c r="T42" s="43"/>
      <c r="U42" s="90"/>
      <c r="V42" s="3">
        <f t="shared" si="4"/>
        <v>0</v>
      </c>
      <c r="W42" s="2">
        <f t="shared" si="4"/>
        <v>0</v>
      </c>
      <c r="X42" s="3">
        <f t="shared" si="4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5"/>
        <v>16</v>
      </c>
      <c r="AR42" s="92">
        <f t="shared" si="6"/>
        <v>551.5606</v>
      </c>
      <c r="AS42" s="92">
        <f t="shared" si="7"/>
        <v>277482.30100000004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40">
        <v>10</v>
      </c>
      <c r="E43" s="41">
        <v>218.0556</v>
      </c>
      <c r="F43" s="41">
        <v>104489.405</v>
      </c>
      <c r="G43" s="41">
        <v>12</v>
      </c>
      <c r="H43" s="41">
        <v>329.8576</v>
      </c>
      <c r="I43" s="96">
        <v>136707.64</v>
      </c>
      <c r="J43" s="5">
        <f t="shared" si="1"/>
        <v>22</v>
      </c>
      <c r="K43" s="5">
        <f t="shared" si="2"/>
        <v>547.9132</v>
      </c>
      <c r="L43" s="6">
        <f t="shared" si="3"/>
        <v>241197.045</v>
      </c>
      <c r="M43" s="40">
        <v>12</v>
      </c>
      <c r="N43" s="41">
        <v>221.1753</v>
      </c>
      <c r="O43" s="15">
        <v>95800.456</v>
      </c>
      <c r="P43" s="40"/>
      <c r="Q43" s="41"/>
      <c r="R43" s="41"/>
      <c r="S43" s="41"/>
      <c r="T43" s="41"/>
      <c r="U43" s="96"/>
      <c r="V43" s="6">
        <f t="shared" si="4"/>
        <v>0</v>
      </c>
      <c r="W43" s="5">
        <f t="shared" si="4"/>
        <v>0</v>
      </c>
      <c r="X43" s="6">
        <f t="shared" si="4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5"/>
        <v>34</v>
      </c>
      <c r="AR43" s="97">
        <f t="shared" si="6"/>
        <v>769.0885</v>
      </c>
      <c r="AS43" s="97">
        <f t="shared" si="7"/>
        <v>336997.50100000005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42"/>
      <c r="E44" s="43"/>
      <c r="F44" s="43"/>
      <c r="G44" s="43"/>
      <c r="H44" s="43"/>
      <c r="I44" s="90"/>
      <c r="J44" s="2">
        <f t="shared" si="1"/>
        <v>0</v>
      </c>
      <c r="K44" s="2">
        <f t="shared" si="2"/>
        <v>0</v>
      </c>
      <c r="L44" s="3">
        <f t="shared" si="3"/>
        <v>0</v>
      </c>
      <c r="M44" s="42">
        <v>101</v>
      </c>
      <c r="N44" s="43">
        <v>4.9807</v>
      </c>
      <c r="O44" s="3">
        <v>1571.619</v>
      </c>
      <c r="P44" s="42"/>
      <c r="Q44" s="43"/>
      <c r="R44" s="43"/>
      <c r="S44" s="43"/>
      <c r="T44" s="43"/>
      <c r="U44" s="90"/>
      <c r="V44" s="3">
        <f t="shared" si="4"/>
        <v>0</v>
      </c>
      <c r="W44" s="2">
        <f t="shared" si="4"/>
        <v>0</v>
      </c>
      <c r="X44" s="3">
        <f t="shared" si="4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5"/>
        <v>101</v>
      </c>
      <c r="AR44" s="92">
        <f t="shared" si="6"/>
        <v>4.9807</v>
      </c>
      <c r="AS44" s="92">
        <f t="shared" si="7"/>
        <v>1571.619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40"/>
      <c r="E45" s="41"/>
      <c r="F45" s="41"/>
      <c r="G45" s="41"/>
      <c r="H45" s="41"/>
      <c r="I45" s="96"/>
      <c r="J45" s="5">
        <f t="shared" si="1"/>
        <v>0</v>
      </c>
      <c r="K45" s="5">
        <f t="shared" si="2"/>
        <v>0</v>
      </c>
      <c r="L45" s="6">
        <f t="shared" si="3"/>
        <v>0</v>
      </c>
      <c r="M45" s="40">
        <v>12</v>
      </c>
      <c r="N45" s="41">
        <v>0.7962</v>
      </c>
      <c r="O45" s="15">
        <v>341.179</v>
      </c>
      <c r="P45" s="40"/>
      <c r="Q45" s="41"/>
      <c r="R45" s="41"/>
      <c r="S45" s="41"/>
      <c r="T45" s="41"/>
      <c r="U45" s="96"/>
      <c r="V45" s="6">
        <f t="shared" si="4"/>
        <v>0</v>
      </c>
      <c r="W45" s="5">
        <f t="shared" si="4"/>
        <v>0</v>
      </c>
      <c r="X45" s="6">
        <f t="shared" si="4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5"/>
        <v>12</v>
      </c>
      <c r="AR45" s="97">
        <f t="shared" si="6"/>
        <v>0.7962</v>
      </c>
      <c r="AS45" s="97">
        <f t="shared" si="7"/>
        <v>341.179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42"/>
      <c r="E46" s="43"/>
      <c r="F46" s="43"/>
      <c r="G46" s="43"/>
      <c r="H46" s="43"/>
      <c r="I46" s="90"/>
      <c r="J46" s="2">
        <f t="shared" si="1"/>
        <v>0</v>
      </c>
      <c r="K46" s="2">
        <f t="shared" si="2"/>
        <v>0</v>
      </c>
      <c r="L46" s="3">
        <f t="shared" si="3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3">
        <f t="shared" si="4"/>
        <v>0</v>
      </c>
      <c r="W46" s="2">
        <f t="shared" si="4"/>
        <v>0</v>
      </c>
      <c r="X46" s="3">
        <f t="shared" si="4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5"/>
        <v>0</v>
      </c>
      <c r="AR46" s="92">
        <f t="shared" si="6"/>
        <v>0</v>
      </c>
      <c r="AS46" s="92">
        <f t="shared" si="7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40"/>
      <c r="E47" s="41"/>
      <c r="F47" s="41"/>
      <c r="G47" s="41"/>
      <c r="H47" s="41"/>
      <c r="I47" s="96"/>
      <c r="J47" s="5">
        <f t="shared" si="1"/>
        <v>0</v>
      </c>
      <c r="K47" s="5">
        <f t="shared" si="2"/>
        <v>0</v>
      </c>
      <c r="L47" s="6">
        <f t="shared" si="3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6">
        <f t="shared" si="4"/>
        <v>0</v>
      </c>
      <c r="W47" s="5">
        <f t="shared" si="4"/>
        <v>0</v>
      </c>
      <c r="X47" s="6">
        <f t="shared" si="4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5"/>
        <v>0</v>
      </c>
      <c r="AR47" s="97">
        <f t="shared" si="6"/>
        <v>0</v>
      </c>
      <c r="AS47" s="97">
        <f t="shared" si="7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42"/>
      <c r="E48" s="43"/>
      <c r="F48" s="43"/>
      <c r="G48" s="43"/>
      <c r="H48" s="43"/>
      <c r="I48" s="90"/>
      <c r="J48" s="2">
        <f t="shared" si="1"/>
        <v>0</v>
      </c>
      <c r="K48" s="2">
        <f t="shared" si="2"/>
        <v>0</v>
      </c>
      <c r="L48" s="3">
        <f t="shared" si="3"/>
        <v>0</v>
      </c>
      <c r="M48" s="42">
        <v>1</v>
      </c>
      <c r="N48" s="43">
        <v>0.195</v>
      </c>
      <c r="O48" s="3">
        <v>93.084</v>
      </c>
      <c r="P48" s="42"/>
      <c r="Q48" s="43"/>
      <c r="R48" s="43"/>
      <c r="S48" s="43"/>
      <c r="T48" s="43"/>
      <c r="U48" s="90"/>
      <c r="V48" s="3">
        <f t="shared" si="4"/>
        <v>0</v>
      </c>
      <c r="W48" s="2">
        <f t="shared" si="4"/>
        <v>0</v>
      </c>
      <c r="X48" s="3">
        <f t="shared" si="4"/>
        <v>0</v>
      </c>
      <c r="Y48" s="43"/>
      <c r="Z48" s="43"/>
      <c r="AA48" s="4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5"/>
        <v>1</v>
      </c>
      <c r="AR48" s="92">
        <f t="shared" si="6"/>
        <v>0.195</v>
      </c>
      <c r="AS48" s="92">
        <f t="shared" si="7"/>
        <v>93.084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40"/>
      <c r="E49" s="41"/>
      <c r="F49" s="41"/>
      <c r="G49" s="41"/>
      <c r="H49" s="41"/>
      <c r="I49" s="96"/>
      <c r="J49" s="5">
        <f t="shared" si="1"/>
        <v>0</v>
      </c>
      <c r="K49" s="5">
        <f t="shared" si="2"/>
        <v>0</v>
      </c>
      <c r="L49" s="6">
        <f t="shared" si="3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6">
        <f t="shared" si="4"/>
        <v>0</v>
      </c>
      <c r="W49" s="5">
        <f t="shared" si="4"/>
        <v>0</v>
      </c>
      <c r="X49" s="6">
        <f t="shared" si="4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5"/>
        <v>0</v>
      </c>
      <c r="AR49" s="97">
        <f t="shared" si="6"/>
        <v>0</v>
      </c>
      <c r="AS49" s="97">
        <f t="shared" si="7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42"/>
      <c r="E50" s="43"/>
      <c r="F50" s="43"/>
      <c r="G50" s="43"/>
      <c r="H50" s="43"/>
      <c r="I50" s="90"/>
      <c r="J50" s="2">
        <f t="shared" si="1"/>
        <v>0</v>
      </c>
      <c r="K50" s="2">
        <f t="shared" si="2"/>
        <v>0</v>
      </c>
      <c r="L50" s="3">
        <f t="shared" si="3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3">
        <f t="shared" si="4"/>
        <v>0</v>
      </c>
      <c r="W50" s="2">
        <f t="shared" si="4"/>
        <v>0</v>
      </c>
      <c r="X50" s="3">
        <f t="shared" si="4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5"/>
        <v>0</v>
      </c>
      <c r="AR50" s="92">
        <f t="shared" si="6"/>
        <v>0</v>
      </c>
      <c r="AS50" s="92">
        <f t="shared" si="7"/>
        <v>0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40"/>
      <c r="E51" s="41"/>
      <c r="F51" s="41"/>
      <c r="G51" s="41"/>
      <c r="H51" s="41"/>
      <c r="I51" s="96"/>
      <c r="J51" s="5">
        <f t="shared" si="1"/>
        <v>0</v>
      </c>
      <c r="K51" s="5">
        <f t="shared" si="2"/>
        <v>0</v>
      </c>
      <c r="L51" s="6">
        <f t="shared" si="3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6">
        <f t="shared" si="4"/>
        <v>0</v>
      </c>
      <c r="W51" s="5">
        <f t="shared" si="4"/>
        <v>0</v>
      </c>
      <c r="X51" s="6">
        <f t="shared" si="4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5"/>
        <v>0</v>
      </c>
      <c r="AR51" s="97">
        <f t="shared" si="6"/>
        <v>0</v>
      </c>
      <c r="AS51" s="97">
        <f t="shared" si="7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42"/>
      <c r="E52" s="43"/>
      <c r="F52" s="43"/>
      <c r="G52" s="43"/>
      <c r="H52" s="43"/>
      <c r="I52" s="90"/>
      <c r="J52" s="2">
        <f t="shared" si="1"/>
        <v>0</v>
      </c>
      <c r="K52" s="2">
        <f t="shared" si="2"/>
        <v>0</v>
      </c>
      <c r="L52" s="3">
        <f t="shared" si="3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3">
        <f t="shared" si="4"/>
        <v>0</v>
      </c>
      <c r="W52" s="2">
        <f t="shared" si="4"/>
        <v>0</v>
      </c>
      <c r="X52" s="3">
        <f t="shared" si="4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5"/>
        <v>0</v>
      </c>
      <c r="AR52" s="92">
        <f t="shared" si="6"/>
        <v>0</v>
      </c>
      <c r="AS52" s="92">
        <f t="shared" si="7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40"/>
      <c r="E53" s="41"/>
      <c r="F53" s="41"/>
      <c r="G53" s="41"/>
      <c r="H53" s="41"/>
      <c r="I53" s="96"/>
      <c r="J53" s="5">
        <f t="shared" si="1"/>
        <v>0</v>
      </c>
      <c r="K53" s="5">
        <f t="shared" si="2"/>
        <v>0</v>
      </c>
      <c r="L53" s="6">
        <f t="shared" si="3"/>
        <v>0</v>
      </c>
      <c r="M53" s="40"/>
      <c r="N53" s="41"/>
      <c r="O53" s="15"/>
      <c r="P53" s="40"/>
      <c r="Q53" s="41"/>
      <c r="R53" s="41"/>
      <c r="S53" s="41"/>
      <c r="T53" s="41"/>
      <c r="U53" s="96"/>
      <c r="V53" s="6">
        <f t="shared" si="4"/>
        <v>0</v>
      </c>
      <c r="W53" s="5">
        <f t="shared" si="4"/>
        <v>0</v>
      </c>
      <c r="X53" s="6">
        <f t="shared" si="4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5"/>
        <v>0</v>
      </c>
      <c r="AR53" s="97">
        <f t="shared" si="6"/>
        <v>0</v>
      </c>
      <c r="AS53" s="97">
        <f t="shared" si="7"/>
        <v>0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42"/>
      <c r="E54" s="43"/>
      <c r="F54" s="43"/>
      <c r="G54" s="43"/>
      <c r="H54" s="43"/>
      <c r="I54" s="90"/>
      <c r="J54" s="2">
        <f t="shared" si="1"/>
        <v>0</v>
      </c>
      <c r="K54" s="2">
        <f t="shared" si="2"/>
        <v>0</v>
      </c>
      <c r="L54" s="3">
        <f t="shared" si="3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3">
        <f t="shared" si="4"/>
        <v>0</v>
      </c>
      <c r="W54" s="2">
        <f t="shared" si="4"/>
        <v>0</v>
      </c>
      <c r="X54" s="3">
        <f t="shared" si="4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/>
      <c r="AI54" s="2"/>
      <c r="AJ54" s="3"/>
      <c r="AK54" s="1"/>
      <c r="AL54" s="2"/>
      <c r="AM54" s="3"/>
      <c r="AN54" s="1">
        <v>35</v>
      </c>
      <c r="AO54" s="2">
        <v>1.4398</v>
      </c>
      <c r="AP54" s="2">
        <v>1127.951</v>
      </c>
      <c r="AQ54" s="92">
        <f t="shared" si="5"/>
        <v>35</v>
      </c>
      <c r="AR54" s="92">
        <f t="shared" si="6"/>
        <v>1.4398</v>
      </c>
      <c r="AS54" s="92">
        <f t="shared" si="7"/>
        <v>1127.951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40"/>
      <c r="E55" s="41"/>
      <c r="F55" s="41"/>
      <c r="G55" s="41"/>
      <c r="H55" s="41"/>
      <c r="I55" s="96"/>
      <c r="J55" s="5">
        <f t="shared" si="1"/>
        <v>0</v>
      </c>
      <c r="K55" s="5">
        <f t="shared" si="2"/>
        <v>0</v>
      </c>
      <c r="L55" s="6">
        <f t="shared" si="3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6">
        <f t="shared" si="4"/>
        <v>0</v>
      </c>
      <c r="W55" s="5">
        <f t="shared" si="4"/>
        <v>0</v>
      </c>
      <c r="X55" s="6">
        <f t="shared" si="4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5"/>
        <v>0</v>
      </c>
      <c r="AR55" s="97">
        <f t="shared" si="6"/>
        <v>0</v>
      </c>
      <c r="AS55" s="97">
        <f t="shared" si="7"/>
        <v>0</v>
      </c>
      <c r="AT55" s="10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42"/>
      <c r="E56" s="43"/>
      <c r="F56" s="43"/>
      <c r="G56" s="43"/>
      <c r="H56" s="43"/>
      <c r="I56" s="90"/>
      <c r="J56" s="2">
        <f t="shared" si="1"/>
        <v>0</v>
      </c>
      <c r="K56" s="2">
        <f t="shared" si="2"/>
        <v>0</v>
      </c>
      <c r="L56" s="3">
        <f t="shared" si="3"/>
        <v>0</v>
      </c>
      <c r="M56" s="42"/>
      <c r="N56" s="43"/>
      <c r="O56" s="3"/>
      <c r="P56" s="42"/>
      <c r="Q56" s="43"/>
      <c r="R56" s="43"/>
      <c r="S56" s="43"/>
      <c r="T56" s="43"/>
      <c r="U56" s="90"/>
      <c r="V56" s="3">
        <f t="shared" si="4"/>
        <v>0</v>
      </c>
      <c r="W56" s="2">
        <f t="shared" si="4"/>
        <v>0</v>
      </c>
      <c r="X56" s="3">
        <f t="shared" si="4"/>
        <v>0</v>
      </c>
      <c r="Y56" s="43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5"/>
        <v>0</v>
      </c>
      <c r="AR56" s="92">
        <f t="shared" si="6"/>
        <v>0</v>
      </c>
      <c r="AS56" s="92">
        <f t="shared" si="7"/>
        <v>0</v>
      </c>
      <c r="AT56" s="107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40"/>
      <c r="E57" s="41"/>
      <c r="F57" s="41"/>
      <c r="G57" s="41"/>
      <c r="H57" s="41"/>
      <c r="I57" s="96"/>
      <c r="J57" s="23">
        <f t="shared" si="1"/>
        <v>0</v>
      </c>
      <c r="K57" s="23">
        <f t="shared" si="2"/>
        <v>0</v>
      </c>
      <c r="L57" s="19">
        <f t="shared" si="3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6">
        <f t="shared" si="4"/>
        <v>0</v>
      </c>
      <c r="W57" s="5">
        <f t="shared" si="4"/>
        <v>0</v>
      </c>
      <c r="X57" s="6">
        <f t="shared" si="4"/>
        <v>0</v>
      </c>
      <c r="Y57" s="41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5"/>
        <v>0</v>
      </c>
      <c r="AR57" s="97">
        <f t="shared" si="6"/>
        <v>0</v>
      </c>
      <c r="AS57" s="97">
        <f t="shared" si="7"/>
        <v>0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134">
        <f t="shared" si="1"/>
        <v>0</v>
      </c>
      <c r="K58" s="134">
        <f t="shared" si="2"/>
        <v>0</v>
      </c>
      <c r="L58" s="135">
        <f t="shared" si="3"/>
        <v>0</v>
      </c>
      <c r="M58" s="44">
        <v>1981</v>
      </c>
      <c r="N58" s="45">
        <v>119.1061</v>
      </c>
      <c r="O58" s="143">
        <v>30770.616</v>
      </c>
      <c r="P58" s="44">
        <v>12</v>
      </c>
      <c r="Q58" s="45">
        <v>8.964</v>
      </c>
      <c r="R58" s="45">
        <v>1488.199</v>
      </c>
      <c r="S58" s="45">
        <v>8</v>
      </c>
      <c r="T58" s="45">
        <v>0.18</v>
      </c>
      <c r="U58" s="109">
        <v>39.911</v>
      </c>
      <c r="V58" s="19">
        <f t="shared" si="4"/>
        <v>20</v>
      </c>
      <c r="W58" s="23">
        <f t="shared" si="4"/>
        <v>9.144</v>
      </c>
      <c r="X58" s="19">
        <f t="shared" si="4"/>
        <v>1528.1100000000001</v>
      </c>
      <c r="Y58" s="45">
        <v>111</v>
      </c>
      <c r="Z58" s="45">
        <v>5.2195</v>
      </c>
      <c r="AA58" s="45">
        <v>2384.391</v>
      </c>
      <c r="AB58" s="20"/>
      <c r="AC58" s="23"/>
      <c r="AD58" s="23"/>
      <c r="AE58" s="23">
        <v>9</v>
      </c>
      <c r="AF58" s="23">
        <v>9.767</v>
      </c>
      <c r="AG58" s="19">
        <v>8040.35</v>
      </c>
      <c r="AH58" s="20">
        <v>7</v>
      </c>
      <c r="AI58" s="23">
        <v>0.184</v>
      </c>
      <c r="AJ58" s="19">
        <v>57.96</v>
      </c>
      <c r="AK58" s="20">
        <v>48</v>
      </c>
      <c r="AL58" s="23">
        <v>1.9856</v>
      </c>
      <c r="AM58" s="19">
        <v>1536.253</v>
      </c>
      <c r="AN58" s="20">
        <v>41</v>
      </c>
      <c r="AO58" s="23">
        <v>1.2185</v>
      </c>
      <c r="AP58" s="23">
        <v>8027.062</v>
      </c>
      <c r="AQ58" s="110">
        <f t="shared" si="5"/>
        <v>2217</v>
      </c>
      <c r="AR58" s="110">
        <f t="shared" si="6"/>
        <v>146.6247</v>
      </c>
      <c r="AS58" s="110">
        <f t="shared" si="7"/>
        <v>52344.742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42"/>
      <c r="E59" s="43"/>
      <c r="F59" s="43"/>
      <c r="G59" s="43"/>
      <c r="H59" s="43"/>
      <c r="I59" s="90"/>
      <c r="J59" s="112">
        <f t="shared" si="1"/>
        <v>0</v>
      </c>
      <c r="K59" s="112">
        <f t="shared" si="2"/>
        <v>0</v>
      </c>
      <c r="L59" s="113">
        <f t="shared" si="3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113">
        <f t="shared" si="4"/>
        <v>0</v>
      </c>
      <c r="W59" s="112">
        <f t="shared" si="4"/>
        <v>0</v>
      </c>
      <c r="X59" s="113">
        <f t="shared" si="4"/>
        <v>0</v>
      </c>
      <c r="Y59" s="43"/>
      <c r="Z59" s="43"/>
      <c r="AA59" s="43"/>
      <c r="AB59" s="1"/>
      <c r="AC59" s="51"/>
      <c r="AD59" s="2"/>
      <c r="AE59" s="2"/>
      <c r="AF59" s="2"/>
      <c r="AG59" s="3"/>
      <c r="AH59" s="1"/>
      <c r="AI59" s="51"/>
      <c r="AJ59" s="3"/>
      <c r="AK59" s="1"/>
      <c r="AL59" s="51"/>
      <c r="AM59" s="3"/>
      <c r="AN59" s="144"/>
      <c r="AO59" s="2"/>
      <c r="AP59" s="2"/>
      <c r="AQ59" s="114">
        <f t="shared" si="5"/>
        <v>0</v>
      </c>
      <c r="AR59" s="114">
        <f t="shared" si="6"/>
        <v>0</v>
      </c>
      <c r="AS59" s="114">
        <f t="shared" si="7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5">
        <f t="shared" si="1"/>
        <v>0</v>
      </c>
      <c r="K60" s="5">
        <f t="shared" si="2"/>
        <v>0</v>
      </c>
      <c r="L60" s="6">
        <f t="shared" si="3"/>
        <v>0</v>
      </c>
      <c r="M60" s="40">
        <v>86</v>
      </c>
      <c r="N60" s="41">
        <v>2.9719</v>
      </c>
      <c r="O60" s="15">
        <v>1187.94</v>
      </c>
      <c r="P60" s="40">
        <v>7</v>
      </c>
      <c r="Q60" s="41">
        <v>47.315</v>
      </c>
      <c r="R60" s="41">
        <v>9393.71</v>
      </c>
      <c r="S60" s="41"/>
      <c r="T60" s="41"/>
      <c r="U60" s="96"/>
      <c r="V60" s="6">
        <f t="shared" si="4"/>
        <v>7</v>
      </c>
      <c r="W60" s="5">
        <f t="shared" si="4"/>
        <v>47.315</v>
      </c>
      <c r="X60" s="6">
        <f t="shared" si="4"/>
        <v>9393.71</v>
      </c>
      <c r="Y60" s="41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5"/>
        <v>93</v>
      </c>
      <c r="AR60" s="97">
        <f t="shared" si="6"/>
        <v>50.286899999999996</v>
      </c>
      <c r="AS60" s="97">
        <f t="shared" si="7"/>
        <v>10581.65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49</v>
      </c>
      <c r="E61" s="45">
        <v>7.144500000000001</v>
      </c>
      <c r="F61" s="45">
        <v>2614.3469999999998</v>
      </c>
      <c r="G61" s="44">
        <v>41</v>
      </c>
      <c r="H61" s="45">
        <v>24.202199999999998</v>
      </c>
      <c r="I61" s="45">
        <v>11183.551</v>
      </c>
      <c r="J61" s="23">
        <f>+J6+J8+J10+J12+J14+J16+J18+J20+J22+J24+J26+J28+J30+J32+J34+J36+J38+J40+J42+J44+J46+J48+J50+J52+J54+J56+J58</f>
        <v>90</v>
      </c>
      <c r="K61" s="23">
        <f>+K6+K8+K10+K12+K14+K16+K18+K20+K22+K24+K26+K28+K30+K32+K34+K36+K38+K40+K42+K44+K46+K48+K50+K52+K54+K56+K58</f>
        <v>31.3467</v>
      </c>
      <c r="L61" s="19">
        <f>+L6+L8+L10+L12+L14+L16+L18+L20+L22+L24+L26+L28+L30+L32+L34+L36+L38+L40+L42+L44+L46+L48+L50+L52+L54+L56+L58</f>
        <v>13797.898000000001</v>
      </c>
      <c r="M61" s="44">
        <v>2117</v>
      </c>
      <c r="N61" s="45">
        <v>755.0142999999999</v>
      </c>
      <c r="O61" s="45">
        <v>318941.131</v>
      </c>
      <c r="P61" s="44">
        <v>584</v>
      </c>
      <c r="Q61" s="45">
        <v>2948.148</v>
      </c>
      <c r="R61" s="45">
        <v>482505.946</v>
      </c>
      <c r="S61" s="44">
        <v>116</v>
      </c>
      <c r="T61" s="45">
        <v>3.04</v>
      </c>
      <c r="U61" s="45">
        <v>2989.847</v>
      </c>
      <c r="V61" s="19">
        <f>+V6+V8+V10+V12+V14+V16+V18+V20+V22+V24+V26+V28+V30+V32+V34+V36+V38+V40+V42+V44+V46+V48+V50+V52+V54+V56+V58</f>
        <v>700</v>
      </c>
      <c r="W61" s="23">
        <f>+W6+W8+W10+W12+W14+W16+W18+W20+W22+W24+W26+W28+W30+W32+W34+W36+W38+W40+W42+W44+W46+W48+W50+W52+W54+W56+W58</f>
        <v>2951.188</v>
      </c>
      <c r="X61" s="23">
        <f>+X6+X8+X10+X12+X14+X16+X18+X20+X22+X24+X26+X28+X30+X32+X34+X36+X38+X40+X42+X44+X46+X48+X50+X52+X54+X56+X58</f>
        <v>485495.793</v>
      </c>
      <c r="Y61" s="303">
        <v>422</v>
      </c>
      <c r="Z61" s="45">
        <v>215.7544</v>
      </c>
      <c r="AA61" s="45">
        <v>23717.404</v>
      </c>
      <c r="AB61" s="44">
        <v>0</v>
      </c>
      <c r="AC61" s="45">
        <v>0</v>
      </c>
      <c r="AD61" s="45">
        <v>0</v>
      </c>
      <c r="AE61" s="44">
        <v>312</v>
      </c>
      <c r="AF61" s="45">
        <v>22.859</v>
      </c>
      <c r="AG61" s="45">
        <v>16267.413</v>
      </c>
      <c r="AH61" s="44">
        <v>199</v>
      </c>
      <c r="AI61" s="45">
        <v>25.635810000000003</v>
      </c>
      <c r="AJ61" s="45">
        <v>14038.817</v>
      </c>
      <c r="AK61" s="44">
        <v>360</v>
      </c>
      <c r="AL61" s="45">
        <v>12.294500000000001</v>
      </c>
      <c r="AM61" s="45">
        <v>7292.107</v>
      </c>
      <c r="AN61" s="44">
        <v>320</v>
      </c>
      <c r="AO61" s="45">
        <v>16.864349999999998</v>
      </c>
      <c r="AP61" s="45">
        <v>15614.515</v>
      </c>
      <c r="AQ61" s="110">
        <f t="shared" si="5"/>
        <v>4520</v>
      </c>
      <c r="AR61" s="110">
        <f t="shared" si="6"/>
        <v>4030.95706</v>
      </c>
      <c r="AS61" s="110">
        <f t="shared" si="7"/>
        <v>895165.0779999999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2">
        <f>X59</f>
        <v>0</v>
      </c>
      <c r="Y62" s="304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5"/>
        <v>0</v>
      </c>
      <c r="AR62" s="92">
        <f t="shared" si="6"/>
        <v>0</v>
      </c>
      <c r="AS62" s="92">
        <f t="shared" si="7"/>
        <v>0</v>
      </c>
      <c r="AT62" s="108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10</v>
      </c>
      <c r="E63" s="41">
        <v>218.0556</v>
      </c>
      <c r="F63" s="41">
        <v>104489.405</v>
      </c>
      <c r="G63" s="40">
        <v>12</v>
      </c>
      <c r="H63" s="41">
        <v>329.8576</v>
      </c>
      <c r="I63" s="41">
        <v>136707.64</v>
      </c>
      <c r="J63" s="136">
        <f>+J7+J9+J11+J13+J15+J17+J19+J21+J23+J25+J27+J29+J31+J33+J35+J37+J39+J41+J43+J45+J47+J49+J51+J53+J55+J57+J60</f>
        <v>22</v>
      </c>
      <c r="K63" s="136">
        <f>+K7+K9+K11+K13+K15+K17+K19+K21+K23+K25+K27+K29+K31+K33+K35+K37+K39+K41+K43+K45+K47+K49+K51+K53+K55+K57+K60</f>
        <v>547.9132</v>
      </c>
      <c r="L63" s="137">
        <f>+L7+L9+L11+L13+L15+L17+L19+L21+L23+L25+L27+L29+L31+L33+L35+L37+L39+L41+L43+L45+L47+L49+L51+L53+L55+L57+L60</f>
        <v>241197.045</v>
      </c>
      <c r="M63" s="40">
        <v>135</v>
      </c>
      <c r="N63" s="41">
        <v>356.8214</v>
      </c>
      <c r="O63" s="41">
        <v>122973.61800000002</v>
      </c>
      <c r="P63" s="40">
        <v>10</v>
      </c>
      <c r="Q63" s="41">
        <v>574.44</v>
      </c>
      <c r="R63" s="41">
        <v>27021.449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10</v>
      </c>
      <c r="W63" s="5">
        <f>+W7+W9+W11+W13+W15+W17+W19+W21+W23+W25+W27+W29+W31+W33+W35+W37+W39+W41+W43+W45+W47+W49+W51+W53+W55+W57+W60</f>
        <v>574.44</v>
      </c>
      <c r="X63" s="5">
        <f>+X7+X9+X11+X13+X15+X17+X19+X21+X23+X25+X27+X29+X31+X33+X35+X37+X39+X41+X43+X45+X47+X49+X51+X53+X55+X57+X60</f>
        <v>27021.449</v>
      </c>
      <c r="Y63" s="305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5"/>
        <v>167</v>
      </c>
      <c r="AR63" s="97">
        <f t="shared" si="6"/>
        <v>1479.1746</v>
      </c>
      <c r="AS63" s="97">
        <f t="shared" si="7"/>
        <v>391192.1120000001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42"/>
      <c r="E64" s="43"/>
      <c r="F64" s="43"/>
      <c r="G64" s="43">
        <v>258</v>
      </c>
      <c r="H64" s="43">
        <v>274.6816</v>
      </c>
      <c r="I64" s="90">
        <v>108509.956</v>
      </c>
      <c r="J64" s="2">
        <f aca="true" t="shared" si="8" ref="J64:L67">D64+G64</f>
        <v>258</v>
      </c>
      <c r="K64" s="2">
        <f t="shared" si="8"/>
        <v>274.6816</v>
      </c>
      <c r="L64" s="3">
        <f t="shared" si="8"/>
        <v>108509.956</v>
      </c>
      <c r="M64" s="42">
        <v>1329</v>
      </c>
      <c r="N64" s="43">
        <v>130.6062</v>
      </c>
      <c r="O64" s="3">
        <v>112492.362</v>
      </c>
      <c r="P64" s="42">
        <v>2141</v>
      </c>
      <c r="Q64" s="43">
        <v>556.468</v>
      </c>
      <c r="R64" s="43">
        <v>104397.711</v>
      </c>
      <c r="S64" s="43">
        <v>59</v>
      </c>
      <c r="T64" s="43">
        <v>1.216</v>
      </c>
      <c r="U64" s="90">
        <v>1492.769</v>
      </c>
      <c r="V64" s="3">
        <f aca="true" t="shared" si="9" ref="V64:X67">P64+S64</f>
        <v>2200</v>
      </c>
      <c r="W64" s="2">
        <f t="shared" si="9"/>
        <v>557.684</v>
      </c>
      <c r="X64" s="3">
        <f t="shared" si="9"/>
        <v>105890.48</v>
      </c>
      <c r="Y64" s="43">
        <v>3</v>
      </c>
      <c r="Z64" s="43">
        <v>8.3435</v>
      </c>
      <c r="AA64" s="43">
        <v>922.817</v>
      </c>
      <c r="AB64" s="1"/>
      <c r="AC64" s="2"/>
      <c r="AD64" s="2"/>
      <c r="AE64" s="2">
        <v>17</v>
      </c>
      <c r="AF64" s="2">
        <v>2.424</v>
      </c>
      <c r="AG64" s="3">
        <v>589.841</v>
      </c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5"/>
        <v>3807</v>
      </c>
      <c r="AR64" s="92">
        <f t="shared" si="6"/>
        <v>973.7393000000001</v>
      </c>
      <c r="AS64" s="92">
        <f t="shared" si="7"/>
        <v>328405.456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40">
        <v>445</v>
      </c>
      <c r="E65" s="41">
        <v>57.2032</v>
      </c>
      <c r="F65" s="41">
        <v>66025.737</v>
      </c>
      <c r="G65" s="41">
        <v>41</v>
      </c>
      <c r="H65" s="41">
        <v>3.8368</v>
      </c>
      <c r="I65" s="96">
        <v>10126.93</v>
      </c>
      <c r="J65" s="5">
        <f t="shared" si="8"/>
        <v>486</v>
      </c>
      <c r="K65" s="5">
        <f t="shared" si="8"/>
        <v>61.040000000000006</v>
      </c>
      <c r="L65" s="6">
        <f t="shared" si="8"/>
        <v>76152.66699999999</v>
      </c>
      <c r="M65" s="40">
        <v>20</v>
      </c>
      <c r="N65" s="41">
        <v>1.2193</v>
      </c>
      <c r="O65" s="15">
        <v>389.601</v>
      </c>
      <c r="P65" s="40">
        <v>86</v>
      </c>
      <c r="Q65" s="41">
        <v>474.967</v>
      </c>
      <c r="R65" s="41">
        <v>24934.825</v>
      </c>
      <c r="S65" s="41"/>
      <c r="T65" s="41"/>
      <c r="U65" s="96"/>
      <c r="V65" s="6">
        <f t="shared" si="9"/>
        <v>86</v>
      </c>
      <c r="W65" s="5">
        <f t="shared" si="9"/>
        <v>474.967</v>
      </c>
      <c r="X65" s="6">
        <f t="shared" si="9"/>
        <v>24934.825</v>
      </c>
      <c r="Y65" s="41"/>
      <c r="Z65" s="41"/>
      <c r="AA65" s="41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5"/>
        <v>592</v>
      </c>
      <c r="AR65" s="97">
        <f t="shared" si="6"/>
        <v>537.2262999999999</v>
      </c>
      <c r="AS65" s="97">
        <f t="shared" si="7"/>
        <v>101477.093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42"/>
      <c r="E66" s="43"/>
      <c r="F66" s="43"/>
      <c r="G66" s="43"/>
      <c r="H66" s="43"/>
      <c r="I66" s="90"/>
      <c r="J66" s="2">
        <f>D66+G66</f>
        <v>0</v>
      </c>
      <c r="K66" s="2">
        <f t="shared" si="8"/>
        <v>0</v>
      </c>
      <c r="L66" s="3">
        <f t="shared" si="8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3">
        <f t="shared" si="9"/>
        <v>0</v>
      </c>
      <c r="W66" s="2">
        <f t="shared" si="9"/>
        <v>0</v>
      </c>
      <c r="X66" s="3">
        <f t="shared" si="9"/>
        <v>0</v>
      </c>
      <c r="Y66" s="43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5"/>
        <v>0</v>
      </c>
      <c r="AR66" s="92">
        <f t="shared" si="6"/>
        <v>0</v>
      </c>
      <c r="AS66" s="92">
        <f t="shared" si="7"/>
        <v>0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40"/>
      <c r="E67" s="41"/>
      <c r="F67" s="41"/>
      <c r="G67" s="41"/>
      <c r="H67" s="41"/>
      <c r="I67" s="96"/>
      <c r="J67" s="5">
        <f>D67+G67</f>
        <v>0</v>
      </c>
      <c r="K67" s="5">
        <f t="shared" si="8"/>
        <v>0</v>
      </c>
      <c r="L67" s="6">
        <f t="shared" si="8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9"/>
        <v>0</v>
      </c>
      <c r="W67" s="5">
        <f t="shared" si="9"/>
        <v>0</v>
      </c>
      <c r="X67" s="6">
        <f t="shared" si="9"/>
        <v>0</v>
      </c>
      <c r="Y67" s="41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5"/>
        <v>0</v>
      </c>
      <c r="AR67" s="97">
        <f t="shared" si="6"/>
        <v>0</v>
      </c>
      <c r="AS67" s="97">
        <f t="shared" si="7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49</v>
      </c>
      <c r="E68" s="43">
        <v>7.144500000000001</v>
      </c>
      <c r="F68" s="43">
        <v>2614.3469999999998</v>
      </c>
      <c r="G68" s="42">
        <v>299</v>
      </c>
      <c r="H68" s="43">
        <v>298.8838</v>
      </c>
      <c r="I68" s="43">
        <v>119693.50700000001</v>
      </c>
      <c r="J68" s="2">
        <f>+J61+J64+J66</f>
        <v>348</v>
      </c>
      <c r="K68" s="2">
        <f>+K61+K64+K66</f>
        <v>306.0283</v>
      </c>
      <c r="L68" s="3">
        <f>+L61+L64+L66</f>
        <v>122307.854</v>
      </c>
      <c r="M68" s="42">
        <v>3446</v>
      </c>
      <c r="N68" s="43">
        <v>885.6205</v>
      </c>
      <c r="O68" s="43">
        <v>431433.493</v>
      </c>
      <c r="P68" s="42">
        <v>2725</v>
      </c>
      <c r="Q68" s="43">
        <v>3504.616</v>
      </c>
      <c r="R68" s="43">
        <v>586903.657</v>
      </c>
      <c r="S68" s="42">
        <v>175</v>
      </c>
      <c r="T68" s="43">
        <v>4.256</v>
      </c>
      <c r="U68" s="43">
        <v>4482.616</v>
      </c>
      <c r="V68" s="3">
        <f>V61+V64+V66</f>
        <v>2900</v>
      </c>
      <c r="W68" s="2">
        <f>W61+W64+W66</f>
        <v>3508.8720000000003</v>
      </c>
      <c r="X68" s="3">
        <f>X61+X64+X66</f>
        <v>591386.273</v>
      </c>
      <c r="Y68" s="42">
        <v>425</v>
      </c>
      <c r="Z68" s="43">
        <v>224.0979</v>
      </c>
      <c r="AA68" s="43">
        <v>24640.220999999998</v>
      </c>
      <c r="AB68" s="42">
        <v>0</v>
      </c>
      <c r="AC68" s="43">
        <v>0</v>
      </c>
      <c r="AD68" s="43">
        <v>0</v>
      </c>
      <c r="AE68" s="42">
        <v>329</v>
      </c>
      <c r="AF68" s="43">
        <v>25.283</v>
      </c>
      <c r="AG68" s="43">
        <v>16857.254</v>
      </c>
      <c r="AH68" s="42">
        <v>199</v>
      </c>
      <c r="AI68" s="43">
        <v>25.635810000000003</v>
      </c>
      <c r="AJ68" s="43">
        <v>14038.817</v>
      </c>
      <c r="AK68" s="42">
        <v>360</v>
      </c>
      <c r="AL68" s="43">
        <v>12.294500000000001</v>
      </c>
      <c r="AM68" s="43">
        <v>7292.107</v>
      </c>
      <c r="AN68" s="42">
        <v>320</v>
      </c>
      <c r="AO68" s="43">
        <v>16.864349999999998</v>
      </c>
      <c r="AP68" s="43">
        <v>15614.515</v>
      </c>
      <c r="AQ68" s="92">
        <f t="shared" si="5"/>
        <v>8327</v>
      </c>
      <c r="AR68" s="92">
        <f t="shared" si="6"/>
        <v>5004.69636</v>
      </c>
      <c r="AS68" s="92">
        <f t="shared" si="7"/>
        <v>1223570.5340000002</v>
      </c>
      <c r="AT68" s="107" t="s">
        <v>10</v>
      </c>
      <c r="AU68" s="391" t="s">
        <v>112</v>
      </c>
      <c r="AV68" s="396"/>
      <c r="AW68" s="71"/>
    </row>
    <row r="69" spans="1:49" ht="18.75">
      <c r="A69" s="397"/>
      <c r="B69" s="398"/>
      <c r="C69" s="95" t="s">
        <v>11</v>
      </c>
      <c r="D69" s="40">
        <v>455</v>
      </c>
      <c r="E69" s="41">
        <v>275.2588</v>
      </c>
      <c r="F69" s="41">
        <v>170515.142</v>
      </c>
      <c r="G69" s="40">
        <v>53</v>
      </c>
      <c r="H69" s="41">
        <v>333.6944</v>
      </c>
      <c r="I69" s="41">
        <v>146834.57</v>
      </c>
      <c r="J69" s="5">
        <f>+J63+J65+J67</f>
        <v>508</v>
      </c>
      <c r="K69" s="5">
        <f>+K63+K65+K67</f>
        <v>608.9531999999999</v>
      </c>
      <c r="L69" s="6">
        <f>+L63+L65+L67</f>
        <v>317349.712</v>
      </c>
      <c r="M69" s="40">
        <v>155</v>
      </c>
      <c r="N69" s="41">
        <v>358.04069999999996</v>
      </c>
      <c r="O69" s="41">
        <v>123363.21900000001</v>
      </c>
      <c r="P69" s="40">
        <v>96</v>
      </c>
      <c r="Q69" s="41">
        <v>1049.4070000000002</v>
      </c>
      <c r="R69" s="41">
        <v>51956.274000000005</v>
      </c>
      <c r="S69" s="40">
        <v>0</v>
      </c>
      <c r="T69" s="41">
        <v>0</v>
      </c>
      <c r="U69" s="41">
        <v>0</v>
      </c>
      <c r="V69" s="6">
        <f>+V63+V65+V67</f>
        <v>96</v>
      </c>
      <c r="W69" s="5">
        <f>+W63+W65+W67</f>
        <v>1049.4070000000002</v>
      </c>
      <c r="X69" s="6">
        <f>+X63+X65+X67</f>
        <v>51956.274000000005</v>
      </c>
      <c r="Y69" s="40">
        <v>0</v>
      </c>
      <c r="Z69" s="41">
        <v>0</v>
      </c>
      <c r="AA69" s="41">
        <v>0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 t="shared" si="5"/>
        <v>759</v>
      </c>
      <c r="AR69" s="97">
        <f t="shared" si="6"/>
        <v>2016.4009</v>
      </c>
      <c r="AS69" s="97">
        <f t="shared" si="7"/>
        <v>492669.205</v>
      </c>
      <c r="AT69" s="95" t="s">
        <v>11</v>
      </c>
      <c r="AU69" s="393"/>
      <c r="AV69" s="398"/>
      <c r="AW69" s="71"/>
    </row>
    <row r="70" spans="1:49" ht="19.5" thickBot="1">
      <c r="A70" s="410" t="s">
        <v>113</v>
      </c>
      <c r="B70" s="411" t="s">
        <v>56</v>
      </c>
      <c r="C70" s="412"/>
      <c r="D70" s="21"/>
      <c r="E70" s="22"/>
      <c r="F70" s="22"/>
      <c r="G70" s="45"/>
      <c r="H70" s="45"/>
      <c r="I70" s="109"/>
      <c r="J70" s="23">
        <f>D70+G70</f>
        <v>0</v>
      </c>
      <c r="K70" s="23">
        <f>E70+H70</f>
        <v>0</v>
      </c>
      <c r="L70" s="19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19">
        <f>P70+S70</f>
        <v>0</v>
      </c>
      <c r="W70" s="23">
        <f>Q70+T70</f>
        <v>0</v>
      </c>
      <c r="X70" s="19">
        <f>R70+U70</f>
        <v>0</v>
      </c>
      <c r="Y70" s="45"/>
      <c r="Z70" s="45"/>
      <c r="AA70" s="45"/>
      <c r="AB70" s="20"/>
      <c r="AC70" s="23"/>
      <c r="AD70" s="23"/>
      <c r="AE70" s="23"/>
      <c r="AF70" s="23"/>
      <c r="AG70" s="19"/>
      <c r="AH70" s="20"/>
      <c r="AI70" s="23"/>
      <c r="AJ70" s="19"/>
      <c r="AK70" s="20"/>
      <c r="AL70" s="23"/>
      <c r="AM70" s="19"/>
      <c r="AN70" s="20"/>
      <c r="AO70" s="23"/>
      <c r="AP70" s="23"/>
      <c r="AQ70" s="110">
        <f t="shared" si="5"/>
        <v>0</v>
      </c>
      <c r="AR70" s="23">
        <f t="shared" si="6"/>
        <v>0</v>
      </c>
      <c r="AS70" s="23">
        <f t="shared" si="7"/>
        <v>0</v>
      </c>
      <c r="AT70" s="413" t="s">
        <v>113</v>
      </c>
      <c r="AU70" s="411" t="s">
        <v>56</v>
      </c>
      <c r="AV70" s="414"/>
      <c r="AW70" s="71"/>
    </row>
    <row r="71" spans="1:49" ht="19.5" thickBot="1">
      <c r="A71" s="405" t="s">
        <v>114</v>
      </c>
      <c r="B71" s="406" t="s">
        <v>57</v>
      </c>
      <c r="C71" s="407"/>
      <c r="D71" s="118">
        <v>504</v>
      </c>
      <c r="E71" s="119">
        <v>282.4033</v>
      </c>
      <c r="F71" s="118">
        <v>173129.489</v>
      </c>
      <c r="G71" s="306">
        <v>352</v>
      </c>
      <c r="H71" s="119">
        <v>632.5781999999999</v>
      </c>
      <c r="I71" s="118">
        <v>266528.07700000005</v>
      </c>
      <c r="J71" s="120">
        <f>J68+J69</f>
        <v>856</v>
      </c>
      <c r="K71" s="120">
        <f>K68+K69</f>
        <v>914.9814999999999</v>
      </c>
      <c r="L71" s="121">
        <f>L68+L69</f>
        <v>439657.566</v>
      </c>
      <c r="M71" s="118">
        <v>3601</v>
      </c>
      <c r="N71" s="119">
        <v>1243.6612</v>
      </c>
      <c r="O71" s="118">
        <v>554796.712</v>
      </c>
      <c r="P71" s="118">
        <v>2821</v>
      </c>
      <c r="Q71" s="119">
        <v>4554.023</v>
      </c>
      <c r="R71" s="118">
        <v>638859.931</v>
      </c>
      <c r="S71" s="306">
        <v>175</v>
      </c>
      <c r="T71" s="119">
        <v>4.256</v>
      </c>
      <c r="U71" s="118">
        <v>4482.616</v>
      </c>
      <c r="V71" s="121">
        <f>V68+V69+V70</f>
        <v>2996</v>
      </c>
      <c r="W71" s="120">
        <f>W68+W69+W70</f>
        <v>4558.279</v>
      </c>
      <c r="X71" s="121">
        <f>X68+X69+X70</f>
        <v>643342.547</v>
      </c>
      <c r="Y71" s="118">
        <v>425</v>
      </c>
      <c r="Z71" s="119">
        <v>224.0979</v>
      </c>
      <c r="AA71" s="118">
        <v>24640.220999999998</v>
      </c>
      <c r="AB71" s="306">
        <v>0</v>
      </c>
      <c r="AC71" s="119">
        <v>0</v>
      </c>
      <c r="AD71" s="118">
        <v>0</v>
      </c>
      <c r="AE71" s="306">
        <v>329</v>
      </c>
      <c r="AF71" s="119">
        <v>25.283</v>
      </c>
      <c r="AG71" s="118">
        <v>16857.254</v>
      </c>
      <c r="AH71" s="118">
        <v>199</v>
      </c>
      <c r="AI71" s="119">
        <v>25.635810000000003</v>
      </c>
      <c r="AJ71" s="118">
        <v>14038.817</v>
      </c>
      <c r="AK71" s="307">
        <v>360</v>
      </c>
      <c r="AL71" s="119">
        <v>12.294500000000001</v>
      </c>
      <c r="AM71" s="118">
        <v>7292.107</v>
      </c>
      <c r="AN71" s="306">
        <v>320</v>
      </c>
      <c r="AO71" s="119">
        <v>16.864349999999998</v>
      </c>
      <c r="AP71" s="118">
        <v>15614.515</v>
      </c>
      <c r="AQ71" s="139">
        <f>AN71+AK71+AH71+AE71+AB71+Y71+S71+P71+M71+G71+D71</f>
        <v>9086</v>
      </c>
      <c r="AR71" s="139">
        <f>AO71+AL71+AI71+AF71+AC71+Z71+T71+Q71+N71+H71+E71</f>
        <v>7021.0972600000005</v>
      </c>
      <c r="AS71" s="140">
        <f>AP71+AM71+AJ71+AG71+AD71+AA71+U71+R71+O71+I71+F71</f>
        <v>1716239.739</v>
      </c>
      <c r="AT71" s="408" t="s">
        <v>114</v>
      </c>
      <c r="AU71" s="406" t="s">
        <v>57</v>
      </c>
      <c r="AV71" s="409" t="s">
        <v>0</v>
      </c>
      <c r="AW71" s="14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S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AK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4" width="16.625" style="55" customWidth="1"/>
    <col min="15" max="15" width="18.375" style="55" customWidth="1"/>
    <col min="16" max="16" width="12.625" style="55" customWidth="1"/>
    <col min="17" max="18" width="16.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94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72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77</v>
      </c>
      <c r="H3" s="67"/>
      <c r="I3" s="67"/>
      <c r="J3" s="66" t="s">
        <v>85</v>
      </c>
      <c r="K3" s="67"/>
      <c r="L3" s="67"/>
      <c r="M3" s="66" t="s">
        <v>68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6" t="s">
        <v>88</v>
      </c>
      <c r="W3" s="67"/>
      <c r="X3" s="125"/>
      <c r="Y3" s="126" t="s">
        <v>89</v>
      </c>
      <c r="Z3" s="67"/>
      <c r="AA3" s="125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8"/>
      <c r="E6" s="9"/>
      <c r="F6" s="9"/>
      <c r="G6" s="3"/>
      <c r="H6" s="3"/>
      <c r="I6" s="2"/>
      <c r="J6" s="12">
        <f aca="true" t="shared" si="0" ref="J6:J19">D6+G6</f>
        <v>0</v>
      </c>
      <c r="K6" s="12">
        <f aca="true" t="shared" si="1" ref="K6:K19">E6+H6</f>
        <v>0</v>
      </c>
      <c r="L6" s="11">
        <f aca="true" t="shared" si="2" ref="L6:L19">F6+I6</f>
        <v>0</v>
      </c>
      <c r="M6" s="10"/>
      <c r="N6" s="3"/>
      <c r="O6" s="11"/>
      <c r="P6" s="10"/>
      <c r="Q6" s="3"/>
      <c r="R6" s="3"/>
      <c r="S6" s="3"/>
      <c r="T6" s="3"/>
      <c r="U6" s="12"/>
      <c r="V6" s="11">
        <f>P6+S6</f>
        <v>0</v>
      </c>
      <c r="W6" s="12">
        <f aca="true" t="shared" si="3" ref="W6:X21">Q6+T6</f>
        <v>0</v>
      </c>
      <c r="X6" s="11">
        <f t="shared" si="3"/>
        <v>0</v>
      </c>
      <c r="Y6" s="3"/>
      <c r="Z6" s="3"/>
      <c r="AA6" s="1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AN6+AK6+AH6+AE6+AB6+Y6+S6+P6+M6+G6+D6</f>
        <v>0</v>
      </c>
      <c r="AR6" s="92">
        <f>AO6+AL6+AI6+AF6+AC6+Z6+T6+Q6+N6+H6+E6</f>
        <v>0</v>
      </c>
      <c r="AS6" s="92">
        <f>AP6+AM6+AJ6+AG6+AD6+AA6+U6+R6+O6+I6+F6</f>
        <v>0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13"/>
      <c r="E7" s="14"/>
      <c r="F7" s="14"/>
      <c r="G7" s="15"/>
      <c r="H7" s="15"/>
      <c r="I7" s="16"/>
      <c r="J7" s="5">
        <f t="shared" si="0"/>
        <v>0</v>
      </c>
      <c r="K7" s="5">
        <f t="shared" si="1"/>
        <v>0</v>
      </c>
      <c r="L7" s="6">
        <f t="shared" si="2"/>
        <v>0</v>
      </c>
      <c r="M7" s="17"/>
      <c r="N7" s="15"/>
      <c r="O7" s="15"/>
      <c r="P7" s="17"/>
      <c r="Q7" s="15"/>
      <c r="R7" s="15"/>
      <c r="S7" s="15"/>
      <c r="T7" s="15"/>
      <c r="U7" s="16"/>
      <c r="V7" s="6">
        <f aca="true" t="shared" si="4" ref="V7:X60">P7+S7</f>
        <v>0</v>
      </c>
      <c r="W7" s="5">
        <f t="shared" si="3"/>
        <v>0</v>
      </c>
      <c r="X7" s="6">
        <f t="shared" si="3"/>
        <v>0</v>
      </c>
      <c r="Y7" s="15"/>
      <c r="Z7" s="15"/>
      <c r="AA7" s="15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5" ref="AQ7:AQ70">AN7+AK7+AH7+AE7+AB7+Y7+S7+P7+M7+G7+D7</f>
        <v>0</v>
      </c>
      <c r="AR7" s="97">
        <f aca="true" t="shared" si="6" ref="AR7:AR70">AO7+AL7+AI7+AF7+AC7+Z7+T7+Q7+N7+H7+E7</f>
        <v>0</v>
      </c>
      <c r="AS7" s="97">
        <f aca="true" t="shared" si="7" ref="AS7:AS70">AP7+AM7+AJ7+AG7+AD7+AA7+U7+R7+O7+I7+F7</f>
        <v>0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8"/>
      <c r="E8" s="9"/>
      <c r="F8" s="9"/>
      <c r="G8" s="3"/>
      <c r="H8" s="3"/>
      <c r="I8" s="2"/>
      <c r="J8" s="2">
        <f t="shared" si="0"/>
        <v>0</v>
      </c>
      <c r="K8" s="2">
        <f t="shared" si="1"/>
        <v>0</v>
      </c>
      <c r="L8" s="3">
        <f t="shared" si="2"/>
        <v>0</v>
      </c>
      <c r="M8" s="10"/>
      <c r="N8" s="3"/>
      <c r="O8" s="3"/>
      <c r="P8" s="10"/>
      <c r="Q8" s="3"/>
      <c r="R8" s="3"/>
      <c r="S8" s="3"/>
      <c r="T8" s="3"/>
      <c r="U8" s="2"/>
      <c r="V8" s="3">
        <f t="shared" si="4"/>
        <v>0</v>
      </c>
      <c r="W8" s="2">
        <f t="shared" si="3"/>
        <v>0</v>
      </c>
      <c r="X8" s="3">
        <f t="shared" si="3"/>
        <v>0</v>
      </c>
      <c r="Y8" s="3"/>
      <c r="Z8" s="3"/>
      <c r="AA8" s="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5"/>
        <v>0</v>
      </c>
      <c r="AR8" s="92">
        <f t="shared" si="6"/>
        <v>0</v>
      </c>
      <c r="AS8" s="92">
        <f t="shared" si="7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13"/>
      <c r="E9" s="14"/>
      <c r="F9" s="14"/>
      <c r="G9" s="15"/>
      <c r="H9" s="15"/>
      <c r="I9" s="16"/>
      <c r="J9" s="5">
        <f t="shared" si="0"/>
        <v>0</v>
      </c>
      <c r="K9" s="5">
        <f t="shared" si="1"/>
        <v>0</v>
      </c>
      <c r="L9" s="6">
        <f t="shared" si="2"/>
        <v>0</v>
      </c>
      <c r="M9" s="17"/>
      <c r="N9" s="15"/>
      <c r="O9" s="15"/>
      <c r="P9" s="17"/>
      <c r="Q9" s="15"/>
      <c r="R9" s="15"/>
      <c r="S9" s="15"/>
      <c r="T9" s="15"/>
      <c r="U9" s="16"/>
      <c r="V9" s="6">
        <f t="shared" si="4"/>
        <v>0</v>
      </c>
      <c r="W9" s="5">
        <f t="shared" si="3"/>
        <v>0</v>
      </c>
      <c r="X9" s="6">
        <f t="shared" si="3"/>
        <v>0</v>
      </c>
      <c r="Y9" s="15"/>
      <c r="Z9" s="15"/>
      <c r="AA9" s="15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5"/>
        <v>0</v>
      </c>
      <c r="AR9" s="97">
        <f t="shared" si="6"/>
        <v>0</v>
      </c>
      <c r="AS9" s="97">
        <f t="shared" si="7"/>
        <v>0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8"/>
      <c r="E10" s="9"/>
      <c r="F10" s="9"/>
      <c r="G10" s="3"/>
      <c r="H10" s="3"/>
      <c r="I10" s="2"/>
      <c r="J10" s="2">
        <f t="shared" si="0"/>
        <v>0</v>
      </c>
      <c r="K10" s="2">
        <f t="shared" si="1"/>
        <v>0</v>
      </c>
      <c r="L10" s="3">
        <f t="shared" si="2"/>
        <v>0</v>
      </c>
      <c r="M10" s="10"/>
      <c r="N10" s="3"/>
      <c r="O10" s="3"/>
      <c r="P10" s="10"/>
      <c r="Q10" s="3"/>
      <c r="R10" s="3"/>
      <c r="S10" s="3"/>
      <c r="T10" s="3"/>
      <c r="U10" s="2"/>
      <c r="V10" s="3">
        <f t="shared" si="4"/>
        <v>0</v>
      </c>
      <c r="W10" s="2">
        <f t="shared" si="3"/>
        <v>0</v>
      </c>
      <c r="X10" s="3">
        <f t="shared" si="3"/>
        <v>0</v>
      </c>
      <c r="Y10" s="3"/>
      <c r="Z10" s="3"/>
      <c r="AA10" s="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5"/>
        <v>0</v>
      </c>
      <c r="AR10" s="92">
        <f t="shared" si="6"/>
        <v>0</v>
      </c>
      <c r="AS10" s="92">
        <f t="shared" si="7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13"/>
      <c r="E11" s="14"/>
      <c r="F11" s="14"/>
      <c r="G11" s="15"/>
      <c r="H11" s="15"/>
      <c r="I11" s="16"/>
      <c r="J11" s="5">
        <f t="shared" si="0"/>
        <v>0</v>
      </c>
      <c r="K11" s="5">
        <f t="shared" si="1"/>
        <v>0</v>
      </c>
      <c r="L11" s="6">
        <f t="shared" si="2"/>
        <v>0</v>
      </c>
      <c r="M11" s="17"/>
      <c r="N11" s="15"/>
      <c r="O11" s="15"/>
      <c r="P11" s="17"/>
      <c r="Q11" s="15"/>
      <c r="R11" s="15"/>
      <c r="S11" s="15"/>
      <c r="T11" s="15"/>
      <c r="U11" s="16"/>
      <c r="V11" s="6">
        <f t="shared" si="4"/>
        <v>0</v>
      </c>
      <c r="W11" s="5">
        <f t="shared" si="3"/>
        <v>0</v>
      </c>
      <c r="X11" s="6">
        <f t="shared" si="3"/>
        <v>0</v>
      </c>
      <c r="Y11" s="15"/>
      <c r="Z11" s="15"/>
      <c r="AA11" s="15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5"/>
        <v>0</v>
      </c>
      <c r="AR11" s="97">
        <f t="shared" si="6"/>
        <v>0</v>
      </c>
      <c r="AS11" s="97">
        <f t="shared" si="7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8"/>
      <c r="E12" s="9"/>
      <c r="F12" s="9"/>
      <c r="G12" s="3"/>
      <c r="H12" s="3"/>
      <c r="I12" s="2"/>
      <c r="J12" s="2">
        <f t="shared" si="0"/>
        <v>0</v>
      </c>
      <c r="K12" s="2">
        <f t="shared" si="1"/>
        <v>0</v>
      </c>
      <c r="L12" s="3">
        <f t="shared" si="2"/>
        <v>0</v>
      </c>
      <c r="M12" s="10"/>
      <c r="N12" s="3"/>
      <c r="O12" s="3"/>
      <c r="P12" s="10"/>
      <c r="Q12" s="3"/>
      <c r="R12" s="3"/>
      <c r="S12" s="3"/>
      <c r="T12" s="3"/>
      <c r="U12" s="2"/>
      <c r="V12" s="3">
        <f t="shared" si="4"/>
        <v>0</v>
      </c>
      <c r="W12" s="2">
        <f t="shared" si="3"/>
        <v>0</v>
      </c>
      <c r="X12" s="3">
        <f t="shared" si="3"/>
        <v>0</v>
      </c>
      <c r="Y12" s="3"/>
      <c r="Z12" s="3"/>
      <c r="AA12" s="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5"/>
        <v>0</v>
      </c>
      <c r="AR12" s="92">
        <f t="shared" si="6"/>
        <v>0</v>
      </c>
      <c r="AS12" s="92">
        <f t="shared" si="7"/>
        <v>0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13"/>
      <c r="E13" s="14"/>
      <c r="F13" s="14"/>
      <c r="G13" s="15"/>
      <c r="H13" s="15"/>
      <c r="I13" s="16"/>
      <c r="J13" s="5">
        <f t="shared" si="0"/>
        <v>0</v>
      </c>
      <c r="K13" s="5">
        <f t="shared" si="1"/>
        <v>0</v>
      </c>
      <c r="L13" s="6">
        <f t="shared" si="2"/>
        <v>0</v>
      </c>
      <c r="M13" s="17"/>
      <c r="N13" s="15"/>
      <c r="O13" s="15"/>
      <c r="P13" s="17"/>
      <c r="Q13" s="15"/>
      <c r="R13" s="15"/>
      <c r="S13" s="15"/>
      <c r="T13" s="15"/>
      <c r="U13" s="16"/>
      <c r="V13" s="6">
        <f t="shared" si="4"/>
        <v>0</v>
      </c>
      <c r="W13" s="5">
        <f t="shared" si="3"/>
        <v>0</v>
      </c>
      <c r="X13" s="6">
        <f t="shared" si="3"/>
        <v>0</v>
      </c>
      <c r="Y13" s="15"/>
      <c r="Z13" s="15"/>
      <c r="AA13" s="15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5"/>
        <v>0</v>
      </c>
      <c r="AR13" s="97">
        <f t="shared" si="6"/>
        <v>0</v>
      </c>
      <c r="AS13" s="97">
        <f t="shared" si="7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8"/>
      <c r="E14" s="9"/>
      <c r="F14" s="9"/>
      <c r="G14" s="3"/>
      <c r="H14" s="3"/>
      <c r="I14" s="2"/>
      <c r="J14" s="2">
        <f t="shared" si="0"/>
        <v>0</v>
      </c>
      <c r="K14" s="2">
        <f t="shared" si="1"/>
        <v>0</v>
      </c>
      <c r="L14" s="3">
        <f t="shared" si="2"/>
        <v>0</v>
      </c>
      <c r="M14" s="10"/>
      <c r="N14" s="3"/>
      <c r="O14" s="3"/>
      <c r="P14" s="10"/>
      <c r="Q14" s="3"/>
      <c r="R14" s="3"/>
      <c r="S14" s="3"/>
      <c r="T14" s="3"/>
      <c r="U14" s="2"/>
      <c r="V14" s="3">
        <f t="shared" si="4"/>
        <v>0</v>
      </c>
      <c r="W14" s="2">
        <f t="shared" si="3"/>
        <v>0</v>
      </c>
      <c r="X14" s="3">
        <f t="shared" si="3"/>
        <v>0</v>
      </c>
      <c r="Y14" s="3"/>
      <c r="Z14" s="3"/>
      <c r="AA14" s="3"/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5"/>
        <v>0</v>
      </c>
      <c r="AR14" s="92">
        <f t="shared" si="6"/>
        <v>0</v>
      </c>
      <c r="AS14" s="92">
        <f t="shared" si="7"/>
        <v>0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13"/>
      <c r="E15" s="14"/>
      <c r="F15" s="14"/>
      <c r="G15" s="15"/>
      <c r="H15" s="15"/>
      <c r="I15" s="16"/>
      <c r="J15" s="5">
        <f t="shared" si="0"/>
        <v>0</v>
      </c>
      <c r="K15" s="5">
        <f t="shared" si="1"/>
        <v>0</v>
      </c>
      <c r="L15" s="6">
        <f t="shared" si="2"/>
        <v>0</v>
      </c>
      <c r="M15" s="17"/>
      <c r="N15" s="15"/>
      <c r="O15" s="15"/>
      <c r="P15" s="17"/>
      <c r="Q15" s="15"/>
      <c r="R15" s="15"/>
      <c r="S15" s="15"/>
      <c r="T15" s="15"/>
      <c r="U15" s="16"/>
      <c r="V15" s="6">
        <f t="shared" si="4"/>
        <v>0</v>
      </c>
      <c r="W15" s="5">
        <f t="shared" si="3"/>
        <v>0</v>
      </c>
      <c r="X15" s="6">
        <f t="shared" si="3"/>
        <v>0</v>
      </c>
      <c r="Y15" s="15"/>
      <c r="Z15" s="15"/>
      <c r="AA15" s="15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5"/>
        <v>0</v>
      </c>
      <c r="AR15" s="97">
        <f t="shared" si="6"/>
        <v>0</v>
      </c>
      <c r="AS15" s="97">
        <f t="shared" si="7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8"/>
      <c r="E16" s="9"/>
      <c r="F16" s="9"/>
      <c r="G16" s="3"/>
      <c r="H16" s="3"/>
      <c r="I16" s="2"/>
      <c r="J16" s="2">
        <f t="shared" si="0"/>
        <v>0</v>
      </c>
      <c r="K16" s="2">
        <f t="shared" si="1"/>
        <v>0</v>
      </c>
      <c r="L16" s="3">
        <f t="shared" si="2"/>
        <v>0</v>
      </c>
      <c r="M16" s="10"/>
      <c r="N16" s="3"/>
      <c r="O16" s="3"/>
      <c r="P16" s="10"/>
      <c r="Q16" s="3"/>
      <c r="R16" s="3"/>
      <c r="S16" s="3"/>
      <c r="T16" s="3"/>
      <c r="U16" s="2"/>
      <c r="V16" s="3">
        <f t="shared" si="4"/>
        <v>0</v>
      </c>
      <c r="W16" s="2">
        <f t="shared" si="3"/>
        <v>0</v>
      </c>
      <c r="X16" s="3">
        <f t="shared" si="3"/>
        <v>0</v>
      </c>
      <c r="Y16" s="3"/>
      <c r="Z16" s="3"/>
      <c r="AA16" s="3"/>
      <c r="AB16" s="1"/>
      <c r="AC16" s="2"/>
      <c r="AD16" s="2"/>
      <c r="AE16" s="2"/>
      <c r="AF16" s="2"/>
      <c r="AG16" s="3"/>
      <c r="AH16" s="1">
        <v>2</v>
      </c>
      <c r="AI16" s="2">
        <v>0.3379</v>
      </c>
      <c r="AJ16" s="3">
        <v>205.958</v>
      </c>
      <c r="AK16" s="1"/>
      <c r="AL16" s="2"/>
      <c r="AM16" s="3"/>
      <c r="AN16" s="1"/>
      <c r="AO16" s="2"/>
      <c r="AP16" s="2"/>
      <c r="AQ16" s="92">
        <f t="shared" si="5"/>
        <v>2</v>
      </c>
      <c r="AR16" s="92">
        <f t="shared" si="6"/>
        <v>0.3379</v>
      </c>
      <c r="AS16" s="92">
        <f t="shared" si="7"/>
        <v>205.958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13"/>
      <c r="E17" s="14"/>
      <c r="F17" s="14"/>
      <c r="G17" s="15"/>
      <c r="H17" s="15"/>
      <c r="I17" s="16"/>
      <c r="J17" s="5">
        <f t="shared" si="0"/>
        <v>0</v>
      </c>
      <c r="K17" s="5">
        <f t="shared" si="1"/>
        <v>0</v>
      </c>
      <c r="L17" s="6">
        <f t="shared" si="2"/>
        <v>0</v>
      </c>
      <c r="M17" s="17"/>
      <c r="N17" s="15"/>
      <c r="O17" s="15"/>
      <c r="P17" s="17"/>
      <c r="Q17" s="15"/>
      <c r="R17" s="15"/>
      <c r="S17" s="15"/>
      <c r="T17" s="15"/>
      <c r="U17" s="16"/>
      <c r="V17" s="6">
        <f t="shared" si="4"/>
        <v>0</v>
      </c>
      <c r="W17" s="5">
        <f t="shared" si="3"/>
        <v>0</v>
      </c>
      <c r="X17" s="6">
        <f t="shared" si="3"/>
        <v>0</v>
      </c>
      <c r="Y17" s="15"/>
      <c r="Z17" s="15"/>
      <c r="AA17" s="15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5"/>
        <v>0</v>
      </c>
      <c r="AR17" s="97">
        <f t="shared" si="6"/>
        <v>0</v>
      </c>
      <c r="AS17" s="97">
        <f t="shared" si="7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8"/>
      <c r="E18" s="9"/>
      <c r="F18" s="9"/>
      <c r="G18" s="3"/>
      <c r="H18" s="3"/>
      <c r="I18" s="2"/>
      <c r="J18" s="2">
        <f t="shared" si="0"/>
        <v>0</v>
      </c>
      <c r="K18" s="2">
        <f t="shared" si="1"/>
        <v>0</v>
      </c>
      <c r="L18" s="3">
        <f t="shared" si="2"/>
        <v>0</v>
      </c>
      <c r="M18" s="10"/>
      <c r="N18" s="3"/>
      <c r="O18" s="3"/>
      <c r="P18" s="10"/>
      <c r="Q18" s="3"/>
      <c r="R18" s="3"/>
      <c r="S18" s="3"/>
      <c r="T18" s="3"/>
      <c r="U18" s="2"/>
      <c r="V18" s="3">
        <f t="shared" si="4"/>
        <v>0</v>
      </c>
      <c r="W18" s="2">
        <f t="shared" si="3"/>
        <v>0</v>
      </c>
      <c r="X18" s="3">
        <f t="shared" si="3"/>
        <v>0</v>
      </c>
      <c r="Y18" s="3"/>
      <c r="Z18" s="3"/>
      <c r="AA18" s="3"/>
      <c r="AB18" s="1"/>
      <c r="AC18" s="2"/>
      <c r="AD18" s="2"/>
      <c r="AE18" s="2">
        <v>93</v>
      </c>
      <c r="AF18" s="2">
        <v>4.1371</v>
      </c>
      <c r="AG18" s="3">
        <v>3566.016</v>
      </c>
      <c r="AH18" s="1">
        <v>60</v>
      </c>
      <c r="AI18" s="2">
        <v>4.9909</v>
      </c>
      <c r="AJ18" s="3">
        <v>1740.204</v>
      </c>
      <c r="AK18" s="1"/>
      <c r="AL18" s="2"/>
      <c r="AM18" s="3"/>
      <c r="AN18" s="1"/>
      <c r="AO18" s="2"/>
      <c r="AP18" s="2"/>
      <c r="AQ18" s="92">
        <f t="shared" si="5"/>
        <v>153</v>
      </c>
      <c r="AR18" s="92">
        <f t="shared" si="6"/>
        <v>9.128</v>
      </c>
      <c r="AS18" s="92">
        <f t="shared" si="7"/>
        <v>5306.22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13"/>
      <c r="E19" s="14"/>
      <c r="F19" s="14"/>
      <c r="G19" s="15"/>
      <c r="H19" s="15"/>
      <c r="I19" s="16"/>
      <c r="J19" s="5">
        <f t="shared" si="0"/>
        <v>0</v>
      </c>
      <c r="K19" s="5">
        <f t="shared" si="1"/>
        <v>0</v>
      </c>
      <c r="L19" s="6">
        <f t="shared" si="2"/>
        <v>0</v>
      </c>
      <c r="M19" s="17"/>
      <c r="N19" s="15"/>
      <c r="O19" s="15"/>
      <c r="P19" s="17"/>
      <c r="Q19" s="15"/>
      <c r="R19" s="15"/>
      <c r="S19" s="15"/>
      <c r="T19" s="15"/>
      <c r="U19" s="16"/>
      <c r="V19" s="6">
        <f t="shared" si="4"/>
        <v>0</v>
      </c>
      <c r="W19" s="5">
        <f t="shared" si="3"/>
        <v>0</v>
      </c>
      <c r="X19" s="6">
        <f t="shared" si="3"/>
        <v>0</v>
      </c>
      <c r="Y19" s="15"/>
      <c r="Z19" s="15"/>
      <c r="AA19" s="15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5"/>
        <v>0</v>
      </c>
      <c r="AR19" s="97">
        <f t="shared" si="6"/>
        <v>0</v>
      </c>
      <c r="AS19" s="97">
        <f t="shared" si="7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8"/>
      <c r="E20" s="9"/>
      <c r="F20" s="9"/>
      <c r="G20" s="3"/>
      <c r="H20" s="3"/>
      <c r="I20" s="2"/>
      <c r="J20" s="2">
        <f>D20+G20</f>
        <v>0</v>
      </c>
      <c r="K20" s="2">
        <f>E20+H20</f>
        <v>0</v>
      </c>
      <c r="L20" s="3">
        <f>F20+I20</f>
        <v>0</v>
      </c>
      <c r="M20" s="10"/>
      <c r="N20" s="3"/>
      <c r="O20" s="3"/>
      <c r="P20" s="10"/>
      <c r="Q20" s="3"/>
      <c r="R20" s="3"/>
      <c r="S20" s="3"/>
      <c r="T20" s="3"/>
      <c r="U20" s="2"/>
      <c r="V20" s="3">
        <f t="shared" si="4"/>
        <v>0</v>
      </c>
      <c r="W20" s="2">
        <f t="shared" si="3"/>
        <v>0</v>
      </c>
      <c r="X20" s="3">
        <f t="shared" si="3"/>
        <v>0</v>
      </c>
      <c r="Y20" s="3"/>
      <c r="Z20" s="3"/>
      <c r="AA20" s="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5"/>
        <v>0</v>
      </c>
      <c r="AR20" s="92">
        <f t="shared" si="6"/>
        <v>0</v>
      </c>
      <c r="AS20" s="92">
        <f t="shared" si="7"/>
        <v>0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13"/>
      <c r="E21" s="14"/>
      <c r="F21" s="14"/>
      <c r="G21" s="15"/>
      <c r="H21" s="15"/>
      <c r="I21" s="16"/>
      <c r="J21" s="5">
        <f aca="true" t="shared" si="8" ref="J21:J60">D21+G21</f>
        <v>0</v>
      </c>
      <c r="K21" s="5">
        <f aca="true" t="shared" si="9" ref="K21:K60">E21+H21</f>
        <v>0</v>
      </c>
      <c r="L21" s="6">
        <f aca="true" t="shared" si="10" ref="L21:L60">F21+I21</f>
        <v>0</v>
      </c>
      <c r="M21" s="17"/>
      <c r="N21" s="15"/>
      <c r="O21" s="15"/>
      <c r="P21" s="17"/>
      <c r="Q21" s="15"/>
      <c r="R21" s="15"/>
      <c r="S21" s="15"/>
      <c r="T21" s="15"/>
      <c r="U21" s="16"/>
      <c r="V21" s="6">
        <f t="shared" si="4"/>
        <v>0</v>
      </c>
      <c r="W21" s="5">
        <f t="shared" si="3"/>
        <v>0</v>
      </c>
      <c r="X21" s="6">
        <f t="shared" si="3"/>
        <v>0</v>
      </c>
      <c r="Y21" s="15"/>
      <c r="Z21" s="15"/>
      <c r="AA21" s="15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5"/>
        <v>0</v>
      </c>
      <c r="AR21" s="97">
        <f t="shared" si="6"/>
        <v>0</v>
      </c>
      <c r="AS21" s="97">
        <f t="shared" si="7"/>
        <v>0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8"/>
      <c r="E22" s="9"/>
      <c r="F22" s="9"/>
      <c r="G22" s="3"/>
      <c r="H22" s="3"/>
      <c r="I22" s="2"/>
      <c r="J22" s="2">
        <f t="shared" si="8"/>
        <v>0</v>
      </c>
      <c r="K22" s="2">
        <f t="shared" si="9"/>
        <v>0</v>
      </c>
      <c r="L22" s="3">
        <f t="shared" si="10"/>
        <v>0</v>
      </c>
      <c r="M22" s="10"/>
      <c r="N22" s="3"/>
      <c r="O22" s="3"/>
      <c r="P22" s="10"/>
      <c r="Q22" s="3"/>
      <c r="R22" s="3"/>
      <c r="S22" s="3"/>
      <c r="T22" s="3"/>
      <c r="U22" s="2"/>
      <c r="V22" s="3">
        <f t="shared" si="4"/>
        <v>0</v>
      </c>
      <c r="W22" s="2">
        <f t="shared" si="4"/>
        <v>0</v>
      </c>
      <c r="X22" s="3">
        <f t="shared" si="4"/>
        <v>0</v>
      </c>
      <c r="Y22" s="3"/>
      <c r="Z22" s="3"/>
      <c r="AA22" s="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5"/>
        <v>0</v>
      </c>
      <c r="AR22" s="92">
        <f t="shared" si="6"/>
        <v>0</v>
      </c>
      <c r="AS22" s="92">
        <f t="shared" si="7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13"/>
      <c r="E23" s="14"/>
      <c r="F23" s="14"/>
      <c r="G23" s="15"/>
      <c r="H23" s="15"/>
      <c r="I23" s="16"/>
      <c r="J23" s="5">
        <f t="shared" si="8"/>
        <v>0</v>
      </c>
      <c r="K23" s="5">
        <f t="shared" si="9"/>
        <v>0</v>
      </c>
      <c r="L23" s="6">
        <f t="shared" si="10"/>
        <v>0</v>
      </c>
      <c r="M23" s="17"/>
      <c r="N23" s="15"/>
      <c r="O23" s="15"/>
      <c r="P23" s="17"/>
      <c r="Q23" s="15"/>
      <c r="R23" s="15"/>
      <c r="S23" s="15"/>
      <c r="T23" s="15"/>
      <c r="U23" s="16"/>
      <c r="V23" s="6">
        <f t="shared" si="4"/>
        <v>0</v>
      </c>
      <c r="W23" s="5">
        <f t="shared" si="4"/>
        <v>0</v>
      </c>
      <c r="X23" s="6">
        <f t="shared" si="4"/>
        <v>0</v>
      </c>
      <c r="Y23" s="15"/>
      <c r="Z23" s="15"/>
      <c r="AA23" s="15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5"/>
        <v>0</v>
      </c>
      <c r="AR23" s="97">
        <f t="shared" si="6"/>
        <v>0</v>
      </c>
      <c r="AS23" s="97">
        <f t="shared" si="7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8"/>
      <c r="E24" s="9"/>
      <c r="F24" s="9"/>
      <c r="G24" s="3"/>
      <c r="H24" s="3"/>
      <c r="I24" s="2"/>
      <c r="J24" s="2">
        <f t="shared" si="8"/>
        <v>0</v>
      </c>
      <c r="K24" s="2">
        <f t="shared" si="9"/>
        <v>0</v>
      </c>
      <c r="L24" s="3">
        <f t="shared" si="10"/>
        <v>0</v>
      </c>
      <c r="M24" s="18"/>
      <c r="N24" s="11"/>
      <c r="O24" s="19"/>
      <c r="P24" s="10"/>
      <c r="Q24" s="3"/>
      <c r="R24" s="3"/>
      <c r="S24" s="3"/>
      <c r="T24" s="3"/>
      <c r="U24" s="2"/>
      <c r="V24" s="3">
        <f t="shared" si="4"/>
        <v>0</v>
      </c>
      <c r="W24" s="2">
        <f t="shared" si="4"/>
        <v>0</v>
      </c>
      <c r="X24" s="3">
        <f t="shared" si="4"/>
        <v>0</v>
      </c>
      <c r="Y24" s="3"/>
      <c r="Z24" s="3"/>
      <c r="AA24" s="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5"/>
        <v>0</v>
      </c>
      <c r="AR24" s="92">
        <f t="shared" si="6"/>
        <v>0</v>
      </c>
      <c r="AS24" s="92">
        <f t="shared" si="7"/>
        <v>0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13"/>
      <c r="E25" s="14"/>
      <c r="F25" s="14"/>
      <c r="G25" s="15"/>
      <c r="H25" s="15"/>
      <c r="I25" s="16"/>
      <c r="J25" s="5">
        <f t="shared" si="8"/>
        <v>0</v>
      </c>
      <c r="K25" s="5">
        <f t="shared" si="9"/>
        <v>0</v>
      </c>
      <c r="L25" s="6">
        <f t="shared" si="10"/>
        <v>0</v>
      </c>
      <c r="M25" s="17"/>
      <c r="N25" s="15"/>
      <c r="O25" s="15"/>
      <c r="P25" s="17"/>
      <c r="Q25" s="15"/>
      <c r="R25" s="15"/>
      <c r="S25" s="15"/>
      <c r="T25" s="15"/>
      <c r="U25" s="16"/>
      <c r="V25" s="6">
        <f t="shared" si="4"/>
        <v>0</v>
      </c>
      <c r="W25" s="5">
        <f t="shared" si="4"/>
        <v>0</v>
      </c>
      <c r="X25" s="6">
        <f t="shared" si="4"/>
        <v>0</v>
      </c>
      <c r="Y25" s="15"/>
      <c r="Z25" s="15"/>
      <c r="AA25" s="15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5"/>
        <v>0</v>
      </c>
      <c r="AR25" s="97">
        <f t="shared" si="6"/>
        <v>0</v>
      </c>
      <c r="AS25" s="97">
        <f t="shared" si="7"/>
        <v>0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8"/>
      <c r="E26" s="9"/>
      <c r="F26" s="9"/>
      <c r="G26" s="3"/>
      <c r="H26" s="3"/>
      <c r="I26" s="2"/>
      <c r="J26" s="2">
        <f t="shared" si="8"/>
        <v>0</v>
      </c>
      <c r="K26" s="2">
        <f t="shared" si="9"/>
        <v>0</v>
      </c>
      <c r="L26" s="3">
        <f t="shared" si="10"/>
        <v>0</v>
      </c>
      <c r="M26" s="10"/>
      <c r="N26" s="3"/>
      <c r="O26" s="3"/>
      <c r="P26" s="10"/>
      <c r="Q26" s="3"/>
      <c r="R26" s="3"/>
      <c r="S26" s="3"/>
      <c r="T26" s="3"/>
      <c r="U26" s="2"/>
      <c r="V26" s="3">
        <f t="shared" si="4"/>
        <v>0</v>
      </c>
      <c r="W26" s="2">
        <f t="shared" si="4"/>
        <v>0</v>
      </c>
      <c r="X26" s="3">
        <f t="shared" si="4"/>
        <v>0</v>
      </c>
      <c r="Y26" s="3"/>
      <c r="Z26" s="3"/>
      <c r="AA26" s="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5"/>
        <v>0</v>
      </c>
      <c r="AR26" s="92">
        <f t="shared" si="6"/>
        <v>0</v>
      </c>
      <c r="AS26" s="92">
        <f t="shared" si="7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13"/>
      <c r="E27" s="14"/>
      <c r="F27" s="14"/>
      <c r="G27" s="15"/>
      <c r="H27" s="15"/>
      <c r="I27" s="16"/>
      <c r="J27" s="5">
        <f t="shared" si="8"/>
        <v>0</v>
      </c>
      <c r="K27" s="5">
        <f t="shared" si="9"/>
        <v>0</v>
      </c>
      <c r="L27" s="6">
        <f t="shared" si="10"/>
        <v>0</v>
      </c>
      <c r="M27" s="17"/>
      <c r="N27" s="15"/>
      <c r="O27" s="15"/>
      <c r="P27" s="17"/>
      <c r="Q27" s="15"/>
      <c r="R27" s="15"/>
      <c r="S27" s="15"/>
      <c r="T27" s="15"/>
      <c r="U27" s="16"/>
      <c r="V27" s="6">
        <f t="shared" si="4"/>
        <v>0</v>
      </c>
      <c r="W27" s="5">
        <f t="shared" si="4"/>
        <v>0</v>
      </c>
      <c r="X27" s="6">
        <f t="shared" si="4"/>
        <v>0</v>
      </c>
      <c r="Y27" s="15"/>
      <c r="Z27" s="15"/>
      <c r="AA27" s="15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5"/>
        <v>0</v>
      </c>
      <c r="AR27" s="97">
        <f t="shared" si="6"/>
        <v>0</v>
      </c>
      <c r="AS27" s="97">
        <f t="shared" si="7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8"/>
      <c r="E28" s="9"/>
      <c r="F28" s="9"/>
      <c r="G28" s="3"/>
      <c r="H28" s="3"/>
      <c r="I28" s="2"/>
      <c r="J28" s="2">
        <f t="shared" si="8"/>
        <v>0</v>
      </c>
      <c r="K28" s="2">
        <f t="shared" si="9"/>
        <v>0</v>
      </c>
      <c r="L28" s="3">
        <f t="shared" si="10"/>
        <v>0</v>
      </c>
      <c r="M28" s="10"/>
      <c r="N28" s="3"/>
      <c r="O28" s="3"/>
      <c r="P28" s="10"/>
      <c r="Q28" s="3"/>
      <c r="R28" s="3"/>
      <c r="S28" s="3"/>
      <c r="T28" s="3"/>
      <c r="U28" s="2"/>
      <c r="V28" s="3">
        <f t="shared" si="4"/>
        <v>0</v>
      </c>
      <c r="W28" s="2">
        <f t="shared" si="4"/>
        <v>0</v>
      </c>
      <c r="X28" s="3">
        <f t="shared" si="4"/>
        <v>0</v>
      </c>
      <c r="Y28" s="3"/>
      <c r="Z28" s="3"/>
      <c r="AA28" s="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5"/>
        <v>0</v>
      </c>
      <c r="AR28" s="92">
        <f t="shared" si="6"/>
        <v>0</v>
      </c>
      <c r="AS28" s="92">
        <f t="shared" si="7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13"/>
      <c r="E29" s="14"/>
      <c r="F29" s="14"/>
      <c r="G29" s="15"/>
      <c r="H29" s="15"/>
      <c r="I29" s="16"/>
      <c r="J29" s="5">
        <f t="shared" si="8"/>
        <v>0</v>
      </c>
      <c r="K29" s="5">
        <f t="shared" si="9"/>
        <v>0</v>
      </c>
      <c r="L29" s="6">
        <f t="shared" si="10"/>
        <v>0</v>
      </c>
      <c r="M29" s="17"/>
      <c r="N29" s="15"/>
      <c r="O29" s="15"/>
      <c r="P29" s="17"/>
      <c r="Q29" s="15"/>
      <c r="R29" s="15"/>
      <c r="S29" s="15"/>
      <c r="T29" s="15"/>
      <c r="U29" s="16"/>
      <c r="V29" s="6">
        <f t="shared" si="4"/>
        <v>0</v>
      </c>
      <c r="W29" s="5">
        <f t="shared" si="4"/>
        <v>0</v>
      </c>
      <c r="X29" s="6">
        <f t="shared" si="4"/>
        <v>0</v>
      </c>
      <c r="Y29" s="15"/>
      <c r="Z29" s="15"/>
      <c r="AA29" s="15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5"/>
        <v>0</v>
      </c>
      <c r="AR29" s="97">
        <f t="shared" si="6"/>
        <v>0</v>
      </c>
      <c r="AS29" s="97">
        <f t="shared" si="7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8">
        <v>5</v>
      </c>
      <c r="E30" s="9">
        <v>0.3818</v>
      </c>
      <c r="F30" s="9">
        <v>261.35</v>
      </c>
      <c r="G30" s="3">
        <v>4</v>
      </c>
      <c r="H30" s="3">
        <v>0.4439</v>
      </c>
      <c r="I30" s="2">
        <v>217.783</v>
      </c>
      <c r="J30" s="2">
        <f t="shared" si="8"/>
        <v>9</v>
      </c>
      <c r="K30" s="2">
        <f t="shared" si="9"/>
        <v>0.8257</v>
      </c>
      <c r="L30" s="3">
        <f t="shared" si="10"/>
        <v>479.13300000000004</v>
      </c>
      <c r="M30" s="10"/>
      <c r="N30" s="3"/>
      <c r="O30" s="3"/>
      <c r="P30" s="10"/>
      <c r="Q30" s="3"/>
      <c r="R30" s="3"/>
      <c r="S30" s="3"/>
      <c r="T30" s="3"/>
      <c r="U30" s="2"/>
      <c r="V30" s="3">
        <f t="shared" si="4"/>
        <v>0</v>
      </c>
      <c r="W30" s="2">
        <f t="shared" si="4"/>
        <v>0</v>
      </c>
      <c r="X30" s="3">
        <f t="shared" si="4"/>
        <v>0</v>
      </c>
      <c r="Y30" s="3"/>
      <c r="Z30" s="3"/>
      <c r="AA30" s="3"/>
      <c r="AB30" s="1"/>
      <c r="AC30" s="2"/>
      <c r="AD30" s="2"/>
      <c r="AE30" s="2"/>
      <c r="AF30" s="2"/>
      <c r="AG30" s="3"/>
      <c r="AH30" s="1">
        <v>21</v>
      </c>
      <c r="AI30" s="2">
        <v>0.3775</v>
      </c>
      <c r="AJ30" s="3">
        <v>227.432</v>
      </c>
      <c r="AK30" s="1"/>
      <c r="AL30" s="2"/>
      <c r="AM30" s="3"/>
      <c r="AN30" s="1">
        <v>91</v>
      </c>
      <c r="AO30" s="2">
        <v>2.8991</v>
      </c>
      <c r="AP30" s="2">
        <v>2602.672</v>
      </c>
      <c r="AQ30" s="92">
        <f t="shared" si="5"/>
        <v>121</v>
      </c>
      <c r="AR30" s="92">
        <f t="shared" si="6"/>
        <v>4.1023</v>
      </c>
      <c r="AS30" s="92">
        <f t="shared" si="7"/>
        <v>3309.2369999999996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13"/>
      <c r="E31" s="14"/>
      <c r="F31" s="14"/>
      <c r="G31" s="15"/>
      <c r="H31" s="15"/>
      <c r="I31" s="16"/>
      <c r="J31" s="5">
        <f t="shared" si="8"/>
        <v>0</v>
      </c>
      <c r="K31" s="5">
        <f t="shared" si="9"/>
        <v>0</v>
      </c>
      <c r="L31" s="6">
        <f t="shared" si="10"/>
        <v>0</v>
      </c>
      <c r="M31" s="17"/>
      <c r="N31" s="15"/>
      <c r="O31" s="15"/>
      <c r="P31" s="17"/>
      <c r="Q31" s="15"/>
      <c r="R31" s="15"/>
      <c r="S31" s="15"/>
      <c r="T31" s="15"/>
      <c r="U31" s="16"/>
      <c r="V31" s="6">
        <f t="shared" si="4"/>
        <v>0</v>
      </c>
      <c r="W31" s="5">
        <f t="shared" si="4"/>
        <v>0</v>
      </c>
      <c r="X31" s="6">
        <f t="shared" si="4"/>
        <v>0</v>
      </c>
      <c r="Y31" s="15"/>
      <c r="Z31" s="15"/>
      <c r="AA31" s="15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5"/>
        <v>0</v>
      </c>
      <c r="AR31" s="97">
        <f t="shared" si="6"/>
        <v>0</v>
      </c>
      <c r="AS31" s="97">
        <f t="shared" si="7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8"/>
      <c r="E32" s="9"/>
      <c r="F32" s="9"/>
      <c r="G32" s="3"/>
      <c r="H32" s="3"/>
      <c r="I32" s="2"/>
      <c r="J32" s="2">
        <f t="shared" si="8"/>
        <v>0</v>
      </c>
      <c r="K32" s="2">
        <f t="shared" si="9"/>
        <v>0</v>
      </c>
      <c r="L32" s="3">
        <f t="shared" si="10"/>
        <v>0</v>
      </c>
      <c r="M32" s="10"/>
      <c r="N32" s="3"/>
      <c r="O32" s="3"/>
      <c r="P32" s="10"/>
      <c r="Q32" s="3"/>
      <c r="R32" s="3"/>
      <c r="S32" s="3"/>
      <c r="T32" s="3"/>
      <c r="U32" s="2"/>
      <c r="V32" s="3">
        <f t="shared" si="4"/>
        <v>0</v>
      </c>
      <c r="W32" s="2">
        <f t="shared" si="4"/>
        <v>0</v>
      </c>
      <c r="X32" s="3">
        <f t="shared" si="4"/>
        <v>0</v>
      </c>
      <c r="Y32" s="3"/>
      <c r="Z32" s="3"/>
      <c r="AA32" s="3"/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5"/>
        <v>0</v>
      </c>
      <c r="AR32" s="92">
        <f t="shared" si="6"/>
        <v>0</v>
      </c>
      <c r="AS32" s="92">
        <f t="shared" si="7"/>
        <v>0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13"/>
      <c r="E33" s="14"/>
      <c r="F33" s="14"/>
      <c r="G33" s="15"/>
      <c r="H33" s="15"/>
      <c r="I33" s="16"/>
      <c r="J33" s="5">
        <f t="shared" si="8"/>
        <v>0</v>
      </c>
      <c r="K33" s="5">
        <f t="shared" si="9"/>
        <v>0</v>
      </c>
      <c r="L33" s="6">
        <f t="shared" si="10"/>
        <v>0</v>
      </c>
      <c r="M33" s="17"/>
      <c r="N33" s="15"/>
      <c r="O33" s="15"/>
      <c r="P33" s="17"/>
      <c r="Q33" s="15"/>
      <c r="R33" s="15"/>
      <c r="S33" s="15"/>
      <c r="T33" s="15"/>
      <c r="U33" s="16"/>
      <c r="V33" s="6">
        <f t="shared" si="4"/>
        <v>0</v>
      </c>
      <c r="W33" s="5">
        <f t="shared" si="4"/>
        <v>0</v>
      </c>
      <c r="X33" s="6">
        <f t="shared" si="4"/>
        <v>0</v>
      </c>
      <c r="Y33" s="15"/>
      <c r="Z33" s="15"/>
      <c r="AA33" s="15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5"/>
        <v>0</v>
      </c>
      <c r="AR33" s="97">
        <f t="shared" si="6"/>
        <v>0</v>
      </c>
      <c r="AS33" s="97">
        <f t="shared" si="7"/>
        <v>0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8"/>
      <c r="E34" s="9"/>
      <c r="F34" s="9"/>
      <c r="G34" s="3"/>
      <c r="H34" s="3"/>
      <c r="I34" s="2"/>
      <c r="J34" s="2">
        <f t="shared" si="8"/>
        <v>0</v>
      </c>
      <c r="K34" s="2">
        <f t="shared" si="9"/>
        <v>0</v>
      </c>
      <c r="L34" s="3">
        <f t="shared" si="10"/>
        <v>0</v>
      </c>
      <c r="M34" s="10"/>
      <c r="N34" s="3"/>
      <c r="O34" s="3"/>
      <c r="P34" s="10"/>
      <c r="Q34" s="3"/>
      <c r="R34" s="3"/>
      <c r="S34" s="3"/>
      <c r="T34" s="3"/>
      <c r="U34" s="2"/>
      <c r="V34" s="3">
        <f t="shared" si="4"/>
        <v>0</v>
      </c>
      <c r="W34" s="2">
        <f t="shared" si="4"/>
        <v>0</v>
      </c>
      <c r="X34" s="3">
        <f t="shared" si="4"/>
        <v>0</v>
      </c>
      <c r="Y34" s="3"/>
      <c r="Z34" s="3"/>
      <c r="AA34" s="3"/>
      <c r="AB34" s="1"/>
      <c r="AC34" s="2"/>
      <c r="AD34" s="2"/>
      <c r="AE34" s="2"/>
      <c r="AF34" s="2"/>
      <c r="AG34" s="3"/>
      <c r="AH34" s="1"/>
      <c r="AI34" s="2"/>
      <c r="AJ34" s="3"/>
      <c r="AK34" s="1"/>
      <c r="AL34" s="2"/>
      <c r="AM34" s="3"/>
      <c r="AN34" s="1">
        <v>3</v>
      </c>
      <c r="AO34" s="2">
        <v>0.0362</v>
      </c>
      <c r="AP34" s="2">
        <v>18.196</v>
      </c>
      <c r="AQ34" s="92">
        <f t="shared" si="5"/>
        <v>3</v>
      </c>
      <c r="AR34" s="92">
        <f t="shared" si="6"/>
        <v>0.0362</v>
      </c>
      <c r="AS34" s="92">
        <f t="shared" si="7"/>
        <v>18.196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13"/>
      <c r="E35" s="14"/>
      <c r="F35" s="14"/>
      <c r="G35" s="15"/>
      <c r="H35" s="15"/>
      <c r="I35" s="16"/>
      <c r="J35" s="5">
        <f t="shared" si="8"/>
        <v>0</v>
      </c>
      <c r="K35" s="5">
        <f t="shared" si="9"/>
        <v>0</v>
      </c>
      <c r="L35" s="6">
        <f t="shared" si="10"/>
        <v>0</v>
      </c>
      <c r="M35" s="17"/>
      <c r="N35" s="15"/>
      <c r="O35" s="15"/>
      <c r="P35" s="17"/>
      <c r="Q35" s="15"/>
      <c r="R35" s="15"/>
      <c r="S35" s="15"/>
      <c r="T35" s="15"/>
      <c r="U35" s="16"/>
      <c r="V35" s="6">
        <f t="shared" si="4"/>
        <v>0</v>
      </c>
      <c r="W35" s="5">
        <f t="shared" si="4"/>
        <v>0</v>
      </c>
      <c r="X35" s="6">
        <f t="shared" si="4"/>
        <v>0</v>
      </c>
      <c r="Y35" s="15"/>
      <c r="Z35" s="15"/>
      <c r="AA35" s="15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5"/>
        <v>0</v>
      </c>
      <c r="AR35" s="97">
        <f t="shared" si="6"/>
        <v>0</v>
      </c>
      <c r="AS35" s="97">
        <f t="shared" si="7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8">
        <v>7</v>
      </c>
      <c r="E36" s="9">
        <v>0.1136</v>
      </c>
      <c r="F36" s="7">
        <v>446.292</v>
      </c>
      <c r="G36" s="3"/>
      <c r="H36" s="3"/>
      <c r="I36" s="2"/>
      <c r="J36" s="2">
        <f t="shared" si="8"/>
        <v>7</v>
      </c>
      <c r="K36" s="2">
        <f t="shared" si="9"/>
        <v>0.1136</v>
      </c>
      <c r="L36" s="3">
        <f t="shared" si="10"/>
        <v>446.292</v>
      </c>
      <c r="M36" s="10"/>
      <c r="N36" s="3"/>
      <c r="O36" s="3"/>
      <c r="P36" s="10"/>
      <c r="Q36" s="3"/>
      <c r="R36" s="3"/>
      <c r="S36" s="3"/>
      <c r="T36" s="3"/>
      <c r="U36" s="2"/>
      <c r="V36" s="3">
        <f t="shared" si="4"/>
        <v>0</v>
      </c>
      <c r="W36" s="2">
        <f t="shared" si="4"/>
        <v>0</v>
      </c>
      <c r="X36" s="3">
        <f t="shared" si="4"/>
        <v>0</v>
      </c>
      <c r="Y36" s="3"/>
      <c r="Z36" s="3"/>
      <c r="AA36" s="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5"/>
        <v>7</v>
      </c>
      <c r="AR36" s="92">
        <f t="shared" si="6"/>
        <v>0.1136</v>
      </c>
      <c r="AS36" s="92">
        <f t="shared" si="7"/>
        <v>446.292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13"/>
      <c r="E37" s="14"/>
      <c r="F37" s="14"/>
      <c r="G37" s="15"/>
      <c r="H37" s="15"/>
      <c r="I37" s="16"/>
      <c r="J37" s="5">
        <f t="shared" si="8"/>
        <v>0</v>
      </c>
      <c r="K37" s="5">
        <f t="shared" si="9"/>
        <v>0</v>
      </c>
      <c r="L37" s="6">
        <f t="shared" si="10"/>
        <v>0</v>
      </c>
      <c r="M37" s="17"/>
      <c r="N37" s="15"/>
      <c r="O37" s="15"/>
      <c r="P37" s="17"/>
      <c r="Q37" s="15"/>
      <c r="R37" s="15"/>
      <c r="S37" s="15"/>
      <c r="T37" s="15"/>
      <c r="U37" s="16"/>
      <c r="V37" s="6">
        <f t="shared" si="4"/>
        <v>0</v>
      </c>
      <c r="W37" s="5">
        <f t="shared" si="4"/>
        <v>0</v>
      </c>
      <c r="X37" s="6">
        <f t="shared" si="4"/>
        <v>0</v>
      </c>
      <c r="Y37" s="15"/>
      <c r="Z37" s="15"/>
      <c r="AA37" s="15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5"/>
        <v>0</v>
      </c>
      <c r="AR37" s="97">
        <f t="shared" si="6"/>
        <v>0</v>
      </c>
      <c r="AS37" s="97">
        <f t="shared" si="7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8">
        <v>4</v>
      </c>
      <c r="E38" s="9">
        <v>0.8488</v>
      </c>
      <c r="F38" s="9">
        <v>238.136</v>
      </c>
      <c r="G38" s="3"/>
      <c r="H38" s="3"/>
      <c r="I38" s="2"/>
      <c r="J38" s="2">
        <f t="shared" si="8"/>
        <v>4</v>
      </c>
      <c r="K38" s="2">
        <f t="shared" si="9"/>
        <v>0.8488</v>
      </c>
      <c r="L38" s="3">
        <f t="shared" si="10"/>
        <v>238.136</v>
      </c>
      <c r="M38" s="10"/>
      <c r="N38" s="3"/>
      <c r="O38" s="3"/>
      <c r="P38" s="10"/>
      <c r="Q38" s="3"/>
      <c r="R38" s="3"/>
      <c r="S38" s="3"/>
      <c r="T38" s="3"/>
      <c r="U38" s="2"/>
      <c r="V38" s="3">
        <f t="shared" si="4"/>
        <v>0</v>
      </c>
      <c r="W38" s="2">
        <f t="shared" si="4"/>
        <v>0</v>
      </c>
      <c r="X38" s="3">
        <f t="shared" si="4"/>
        <v>0</v>
      </c>
      <c r="Y38" s="3"/>
      <c r="Z38" s="3"/>
      <c r="AA38" s="3"/>
      <c r="AB38" s="1"/>
      <c r="AC38" s="2"/>
      <c r="AD38" s="2"/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5"/>
        <v>4</v>
      </c>
      <c r="AR38" s="92">
        <f t="shared" si="6"/>
        <v>0.8488</v>
      </c>
      <c r="AS38" s="92">
        <f t="shared" si="7"/>
        <v>238.136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13"/>
      <c r="E39" s="14"/>
      <c r="F39" s="14"/>
      <c r="G39" s="15"/>
      <c r="H39" s="15"/>
      <c r="I39" s="16"/>
      <c r="J39" s="5">
        <f t="shared" si="8"/>
        <v>0</v>
      </c>
      <c r="K39" s="5">
        <f t="shared" si="9"/>
        <v>0</v>
      </c>
      <c r="L39" s="6">
        <f t="shared" si="10"/>
        <v>0</v>
      </c>
      <c r="M39" s="17"/>
      <c r="N39" s="15"/>
      <c r="O39" s="15"/>
      <c r="P39" s="17"/>
      <c r="Q39" s="15"/>
      <c r="R39" s="15"/>
      <c r="S39" s="15"/>
      <c r="T39" s="15"/>
      <c r="U39" s="16"/>
      <c r="V39" s="6">
        <f t="shared" si="4"/>
        <v>0</v>
      </c>
      <c r="W39" s="5">
        <f t="shared" si="4"/>
        <v>0</v>
      </c>
      <c r="X39" s="6">
        <f t="shared" si="4"/>
        <v>0</v>
      </c>
      <c r="Y39" s="15"/>
      <c r="Z39" s="15"/>
      <c r="AA39" s="15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5"/>
        <v>0</v>
      </c>
      <c r="AR39" s="97">
        <f t="shared" si="6"/>
        <v>0</v>
      </c>
      <c r="AS39" s="97">
        <f t="shared" si="7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8"/>
      <c r="E40" s="9"/>
      <c r="F40" s="9"/>
      <c r="G40" s="3"/>
      <c r="H40" s="3"/>
      <c r="I40" s="2"/>
      <c r="J40" s="2">
        <f t="shared" si="8"/>
        <v>0</v>
      </c>
      <c r="K40" s="2">
        <f t="shared" si="9"/>
        <v>0</v>
      </c>
      <c r="L40" s="3">
        <f t="shared" si="10"/>
        <v>0</v>
      </c>
      <c r="M40" s="10"/>
      <c r="N40" s="3"/>
      <c r="O40" s="3"/>
      <c r="P40" s="10"/>
      <c r="Q40" s="3"/>
      <c r="R40" s="3"/>
      <c r="S40" s="3"/>
      <c r="T40" s="3"/>
      <c r="U40" s="2"/>
      <c r="V40" s="3">
        <f t="shared" si="4"/>
        <v>0</v>
      </c>
      <c r="W40" s="2">
        <f t="shared" si="4"/>
        <v>0</v>
      </c>
      <c r="X40" s="3">
        <f t="shared" si="4"/>
        <v>0</v>
      </c>
      <c r="Y40" s="3"/>
      <c r="Z40" s="3"/>
      <c r="AA40" s="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5"/>
        <v>0</v>
      </c>
      <c r="AR40" s="92">
        <f t="shared" si="6"/>
        <v>0</v>
      </c>
      <c r="AS40" s="92">
        <f t="shared" si="7"/>
        <v>0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13"/>
      <c r="E41" s="14"/>
      <c r="F41" s="14"/>
      <c r="G41" s="15"/>
      <c r="H41" s="15"/>
      <c r="I41" s="16"/>
      <c r="J41" s="5">
        <f t="shared" si="8"/>
        <v>0</v>
      </c>
      <c r="K41" s="5">
        <f t="shared" si="9"/>
        <v>0</v>
      </c>
      <c r="L41" s="6">
        <f t="shared" si="10"/>
        <v>0</v>
      </c>
      <c r="M41" s="17"/>
      <c r="N41" s="15"/>
      <c r="O41" s="15"/>
      <c r="P41" s="17"/>
      <c r="Q41" s="15"/>
      <c r="R41" s="15"/>
      <c r="S41" s="15"/>
      <c r="T41" s="15"/>
      <c r="U41" s="16"/>
      <c r="V41" s="6">
        <f t="shared" si="4"/>
        <v>0</v>
      </c>
      <c r="W41" s="5">
        <f t="shared" si="4"/>
        <v>0</v>
      </c>
      <c r="X41" s="6">
        <f t="shared" si="4"/>
        <v>0</v>
      </c>
      <c r="Y41" s="15"/>
      <c r="Z41" s="15"/>
      <c r="AA41" s="15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5"/>
        <v>0</v>
      </c>
      <c r="AR41" s="97">
        <f t="shared" si="6"/>
        <v>0</v>
      </c>
      <c r="AS41" s="97">
        <f t="shared" si="7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8"/>
      <c r="E42" s="9"/>
      <c r="F42" s="9"/>
      <c r="G42" s="3">
        <v>2</v>
      </c>
      <c r="H42" s="3">
        <v>33.3558</v>
      </c>
      <c r="I42" s="2">
        <v>17456.839</v>
      </c>
      <c r="J42" s="2">
        <f t="shared" si="8"/>
        <v>2</v>
      </c>
      <c r="K42" s="2">
        <f t="shared" si="9"/>
        <v>33.3558</v>
      </c>
      <c r="L42" s="3">
        <f t="shared" si="10"/>
        <v>17456.839</v>
      </c>
      <c r="M42" s="10"/>
      <c r="N42" s="3"/>
      <c r="O42" s="3"/>
      <c r="P42" s="10"/>
      <c r="Q42" s="3"/>
      <c r="R42" s="3"/>
      <c r="S42" s="3"/>
      <c r="T42" s="3"/>
      <c r="U42" s="2"/>
      <c r="V42" s="3">
        <f t="shared" si="4"/>
        <v>0</v>
      </c>
      <c r="W42" s="2">
        <f t="shared" si="4"/>
        <v>0</v>
      </c>
      <c r="X42" s="3">
        <f t="shared" si="4"/>
        <v>0</v>
      </c>
      <c r="Y42" s="3"/>
      <c r="Z42" s="3"/>
      <c r="AA42" s="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5"/>
        <v>2</v>
      </c>
      <c r="AR42" s="92">
        <f t="shared" si="6"/>
        <v>33.3558</v>
      </c>
      <c r="AS42" s="92">
        <f t="shared" si="7"/>
        <v>17456.839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13">
        <v>2</v>
      </c>
      <c r="E43" s="14">
        <v>34.5352</v>
      </c>
      <c r="F43" s="14">
        <v>19430.412</v>
      </c>
      <c r="G43" s="15">
        <v>4</v>
      </c>
      <c r="H43" s="15">
        <v>125.0642</v>
      </c>
      <c r="I43" s="16">
        <v>61819.409</v>
      </c>
      <c r="J43" s="5">
        <f t="shared" si="8"/>
        <v>6</v>
      </c>
      <c r="K43" s="5">
        <f t="shared" si="9"/>
        <v>159.5994</v>
      </c>
      <c r="L43" s="6">
        <f t="shared" si="10"/>
        <v>81249.821</v>
      </c>
      <c r="M43" s="17"/>
      <c r="N43" s="15"/>
      <c r="O43" s="15"/>
      <c r="P43" s="17"/>
      <c r="Q43" s="15"/>
      <c r="R43" s="15"/>
      <c r="S43" s="15"/>
      <c r="T43" s="15"/>
      <c r="U43" s="16"/>
      <c r="V43" s="6">
        <f t="shared" si="4"/>
        <v>0</v>
      </c>
      <c r="W43" s="5">
        <f t="shared" si="4"/>
        <v>0</v>
      </c>
      <c r="X43" s="6">
        <f t="shared" si="4"/>
        <v>0</v>
      </c>
      <c r="Y43" s="15"/>
      <c r="Z43" s="15"/>
      <c r="AA43" s="15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5"/>
        <v>6</v>
      </c>
      <c r="AR43" s="97">
        <f t="shared" si="6"/>
        <v>159.5994</v>
      </c>
      <c r="AS43" s="97">
        <f t="shared" si="7"/>
        <v>81249.821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8"/>
      <c r="E44" s="9"/>
      <c r="F44" s="9"/>
      <c r="G44" s="3"/>
      <c r="H44" s="3"/>
      <c r="I44" s="2"/>
      <c r="J44" s="2">
        <f t="shared" si="8"/>
        <v>0</v>
      </c>
      <c r="K44" s="2">
        <f t="shared" si="9"/>
        <v>0</v>
      </c>
      <c r="L44" s="3">
        <f t="shared" si="10"/>
        <v>0</v>
      </c>
      <c r="M44" s="10"/>
      <c r="N44" s="3"/>
      <c r="O44" s="3"/>
      <c r="P44" s="10"/>
      <c r="Q44" s="3"/>
      <c r="R44" s="3"/>
      <c r="S44" s="3"/>
      <c r="T44" s="3"/>
      <c r="U44" s="2"/>
      <c r="V44" s="3">
        <f t="shared" si="4"/>
        <v>0</v>
      </c>
      <c r="W44" s="2">
        <f t="shared" si="4"/>
        <v>0</v>
      </c>
      <c r="X44" s="3">
        <f t="shared" si="4"/>
        <v>0</v>
      </c>
      <c r="Y44" s="3"/>
      <c r="Z44" s="3"/>
      <c r="AA44" s="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5"/>
        <v>0</v>
      </c>
      <c r="AR44" s="92">
        <f t="shared" si="6"/>
        <v>0</v>
      </c>
      <c r="AS44" s="92">
        <f t="shared" si="7"/>
        <v>0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13"/>
      <c r="E45" s="14"/>
      <c r="F45" s="14"/>
      <c r="G45" s="15"/>
      <c r="H45" s="15"/>
      <c r="I45" s="16"/>
      <c r="J45" s="5">
        <f t="shared" si="8"/>
        <v>0</v>
      </c>
      <c r="K45" s="5">
        <f t="shared" si="9"/>
        <v>0</v>
      </c>
      <c r="L45" s="6">
        <f t="shared" si="10"/>
        <v>0</v>
      </c>
      <c r="M45" s="17"/>
      <c r="N45" s="15"/>
      <c r="O45" s="15"/>
      <c r="P45" s="17"/>
      <c r="Q45" s="15"/>
      <c r="R45" s="15"/>
      <c r="S45" s="15"/>
      <c r="T45" s="15"/>
      <c r="U45" s="16"/>
      <c r="V45" s="6">
        <f t="shared" si="4"/>
        <v>0</v>
      </c>
      <c r="W45" s="5">
        <f t="shared" si="4"/>
        <v>0</v>
      </c>
      <c r="X45" s="6">
        <f t="shared" si="4"/>
        <v>0</v>
      </c>
      <c r="Y45" s="15"/>
      <c r="Z45" s="15"/>
      <c r="AA45" s="15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5"/>
        <v>0</v>
      </c>
      <c r="AR45" s="97">
        <f t="shared" si="6"/>
        <v>0</v>
      </c>
      <c r="AS45" s="97">
        <f t="shared" si="7"/>
        <v>0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8"/>
      <c r="E46" s="9"/>
      <c r="F46" s="9"/>
      <c r="G46" s="3"/>
      <c r="H46" s="3"/>
      <c r="I46" s="2"/>
      <c r="J46" s="2">
        <f t="shared" si="8"/>
        <v>0</v>
      </c>
      <c r="K46" s="2">
        <f t="shared" si="9"/>
        <v>0</v>
      </c>
      <c r="L46" s="3">
        <f t="shared" si="10"/>
        <v>0</v>
      </c>
      <c r="M46" s="10"/>
      <c r="N46" s="3"/>
      <c r="O46" s="3"/>
      <c r="P46" s="10"/>
      <c r="Q46" s="3"/>
      <c r="R46" s="3"/>
      <c r="S46" s="3"/>
      <c r="T46" s="3"/>
      <c r="U46" s="2"/>
      <c r="V46" s="3">
        <f t="shared" si="4"/>
        <v>0</v>
      </c>
      <c r="W46" s="2">
        <f t="shared" si="4"/>
        <v>0</v>
      </c>
      <c r="X46" s="3">
        <f t="shared" si="4"/>
        <v>0</v>
      </c>
      <c r="Y46" s="3"/>
      <c r="Z46" s="3"/>
      <c r="AA46" s="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5"/>
        <v>0</v>
      </c>
      <c r="AR46" s="92">
        <f t="shared" si="6"/>
        <v>0</v>
      </c>
      <c r="AS46" s="92">
        <f t="shared" si="7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13"/>
      <c r="E47" s="14"/>
      <c r="F47" s="14"/>
      <c r="G47" s="15"/>
      <c r="H47" s="15"/>
      <c r="I47" s="16"/>
      <c r="J47" s="5">
        <f t="shared" si="8"/>
        <v>0</v>
      </c>
      <c r="K47" s="5">
        <f t="shared" si="9"/>
        <v>0</v>
      </c>
      <c r="L47" s="6">
        <f t="shared" si="10"/>
        <v>0</v>
      </c>
      <c r="M47" s="17"/>
      <c r="N47" s="15"/>
      <c r="O47" s="15"/>
      <c r="P47" s="17"/>
      <c r="Q47" s="15"/>
      <c r="R47" s="15"/>
      <c r="S47" s="15"/>
      <c r="T47" s="15"/>
      <c r="U47" s="16"/>
      <c r="V47" s="6">
        <f t="shared" si="4"/>
        <v>0</v>
      </c>
      <c r="W47" s="5">
        <f t="shared" si="4"/>
        <v>0</v>
      </c>
      <c r="X47" s="6">
        <f t="shared" si="4"/>
        <v>0</v>
      </c>
      <c r="Y47" s="15"/>
      <c r="Z47" s="15"/>
      <c r="AA47" s="15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5"/>
        <v>0</v>
      </c>
      <c r="AR47" s="97">
        <f t="shared" si="6"/>
        <v>0</v>
      </c>
      <c r="AS47" s="97">
        <f t="shared" si="7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8"/>
      <c r="E48" s="9"/>
      <c r="F48" s="9"/>
      <c r="G48" s="3"/>
      <c r="H48" s="3"/>
      <c r="I48" s="2"/>
      <c r="J48" s="2">
        <f t="shared" si="8"/>
        <v>0</v>
      </c>
      <c r="K48" s="2">
        <f t="shared" si="9"/>
        <v>0</v>
      </c>
      <c r="L48" s="3">
        <f t="shared" si="10"/>
        <v>0</v>
      </c>
      <c r="M48" s="10"/>
      <c r="N48" s="3"/>
      <c r="O48" s="3"/>
      <c r="P48" s="10"/>
      <c r="Q48" s="3"/>
      <c r="R48" s="3"/>
      <c r="S48" s="3"/>
      <c r="T48" s="3"/>
      <c r="U48" s="2"/>
      <c r="V48" s="3">
        <f t="shared" si="4"/>
        <v>0</v>
      </c>
      <c r="W48" s="2">
        <f t="shared" si="4"/>
        <v>0</v>
      </c>
      <c r="X48" s="3">
        <f t="shared" si="4"/>
        <v>0</v>
      </c>
      <c r="Y48" s="3"/>
      <c r="Z48" s="3"/>
      <c r="AA48" s="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5"/>
        <v>0</v>
      </c>
      <c r="AR48" s="92">
        <f t="shared" si="6"/>
        <v>0</v>
      </c>
      <c r="AS48" s="92">
        <f t="shared" si="7"/>
        <v>0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13"/>
      <c r="E49" s="14"/>
      <c r="F49" s="14"/>
      <c r="G49" s="15"/>
      <c r="H49" s="15"/>
      <c r="I49" s="16"/>
      <c r="J49" s="5">
        <f t="shared" si="8"/>
        <v>0</v>
      </c>
      <c r="K49" s="5">
        <f t="shared" si="9"/>
        <v>0</v>
      </c>
      <c r="L49" s="6">
        <f t="shared" si="10"/>
        <v>0</v>
      </c>
      <c r="M49" s="17"/>
      <c r="N49" s="15"/>
      <c r="O49" s="15"/>
      <c r="P49" s="17"/>
      <c r="Q49" s="15"/>
      <c r="R49" s="15"/>
      <c r="S49" s="15"/>
      <c r="T49" s="15"/>
      <c r="U49" s="16"/>
      <c r="V49" s="6">
        <f t="shared" si="4"/>
        <v>0</v>
      </c>
      <c r="W49" s="5">
        <f t="shared" si="4"/>
        <v>0</v>
      </c>
      <c r="X49" s="6">
        <f t="shared" si="4"/>
        <v>0</v>
      </c>
      <c r="Y49" s="15"/>
      <c r="Z49" s="15"/>
      <c r="AA49" s="15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5"/>
        <v>0</v>
      </c>
      <c r="AR49" s="97">
        <f t="shared" si="6"/>
        <v>0</v>
      </c>
      <c r="AS49" s="97">
        <f t="shared" si="7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8"/>
      <c r="E50" s="9"/>
      <c r="F50" s="9"/>
      <c r="G50" s="3"/>
      <c r="H50" s="3"/>
      <c r="I50" s="2"/>
      <c r="J50" s="2">
        <f t="shared" si="8"/>
        <v>0</v>
      </c>
      <c r="K50" s="2">
        <f t="shared" si="9"/>
        <v>0</v>
      </c>
      <c r="L50" s="3">
        <f t="shared" si="10"/>
        <v>0</v>
      </c>
      <c r="M50" s="10"/>
      <c r="N50" s="3"/>
      <c r="O50" s="3"/>
      <c r="P50" s="10"/>
      <c r="Q50" s="3"/>
      <c r="R50" s="3"/>
      <c r="S50" s="3"/>
      <c r="T50" s="3"/>
      <c r="U50" s="2"/>
      <c r="V50" s="3">
        <f t="shared" si="4"/>
        <v>0</v>
      </c>
      <c r="W50" s="2">
        <f t="shared" si="4"/>
        <v>0</v>
      </c>
      <c r="X50" s="3">
        <f t="shared" si="4"/>
        <v>0</v>
      </c>
      <c r="Y50" s="3"/>
      <c r="Z50" s="3"/>
      <c r="AA50" s="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5"/>
        <v>0</v>
      </c>
      <c r="AR50" s="92">
        <f t="shared" si="6"/>
        <v>0</v>
      </c>
      <c r="AS50" s="92">
        <f t="shared" si="7"/>
        <v>0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13"/>
      <c r="E51" s="14"/>
      <c r="F51" s="14"/>
      <c r="G51" s="15"/>
      <c r="H51" s="15"/>
      <c r="I51" s="16"/>
      <c r="J51" s="5">
        <f t="shared" si="8"/>
        <v>0</v>
      </c>
      <c r="K51" s="5">
        <f t="shared" si="9"/>
        <v>0</v>
      </c>
      <c r="L51" s="6">
        <f t="shared" si="10"/>
        <v>0</v>
      </c>
      <c r="M51" s="17"/>
      <c r="N51" s="15"/>
      <c r="O51" s="15"/>
      <c r="P51" s="17"/>
      <c r="Q51" s="15"/>
      <c r="R51" s="15"/>
      <c r="S51" s="15"/>
      <c r="T51" s="15"/>
      <c r="U51" s="16"/>
      <c r="V51" s="6">
        <f t="shared" si="4"/>
        <v>0</v>
      </c>
      <c r="W51" s="5">
        <f t="shared" si="4"/>
        <v>0</v>
      </c>
      <c r="X51" s="6">
        <f t="shared" si="4"/>
        <v>0</v>
      </c>
      <c r="Y51" s="15"/>
      <c r="Z51" s="15"/>
      <c r="AA51" s="15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5"/>
        <v>0</v>
      </c>
      <c r="AR51" s="97">
        <f t="shared" si="6"/>
        <v>0</v>
      </c>
      <c r="AS51" s="97">
        <f t="shared" si="7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8"/>
      <c r="E52" s="9"/>
      <c r="F52" s="9"/>
      <c r="G52" s="3"/>
      <c r="H52" s="3"/>
      <c r="I52" s="2"/>
      <c r="J52" s="2">
        <f t="shared" si="8"/>
        <v>0</v>
      </c>
      <c r="K52" s="2">
        <f t="shared" si="9"/>
        <v>0</v>
      </c>
      <c r="L52" s="3">
        <f t="shared" si="10"/>
        <v>0</v>
      </c>
      <c r="M52" s="10"/>
      <c r="N52" s="3"/>
      <c r="O52" s="3"/>
      <c r="P52" s="10"/>
      <c r="Q52" s="3"/>
      <c r="R52" s="3"/>
      <c r="S52" s="3"/>
      <c r="T52" s="3"/>
      <c r="U52" s="2"/>
      <c r="V52" s="3">
        <f t="shared" si="4"/>
        <v>0</v>
      </c>
      <c r="W52" s="2">
        <f t="shared" si="4"/>
        <v>0</v>
      </c>
      <c r="X52" s="3">
        <f t="shared" si="4"/>
        <v>0</v>
      </c>
      <c r="Y52" s="3"/>
      <c r="Z52" s="3"/>
      <c r="AA52" s="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5"/>
        <v>0</v>
      </c>
      <c r="AR52" s="92">
        <f t="shared" si="6"/>
        <v>0</v>
      </c>
      <c r="AS52" s="92">
        <f t="shared" si="7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13"/>
      <c r="E53" s="14"/>
      <c r="F53" s="14"/>
      <c r="G53" s="15"/>
      <c r="H53" s="15"/>
      <c r="I53" s="16"/>
      <c r="J53" s="5">
        <f t="shared" si="8"/>
        <v>0</v>
      </c>
      <c r="K53" s="5">
        <f t="shared" si="9"/>
        <v>0</v>
      </c>
      <c r="L53" s="6">
        <f t="shared" si="10"/>
        <v>0</v>
      </c>
      <c r="M53" s="17"/>
      <c r="N53" s="15"/>
      <c r="O53" s="15"/>
      <c r="P53" s="17"/>
      <c r="Q53" s="15"/>
      <c r="R53" s="15"/>
      <c r="S53" s="15"/>
      <c r="T53" s="15"/>
      <c r="U53" s="16"/>
      <c r="V53" s="6">
        <f t="shared" si="4"/>
        <v>0</v>
      </c>
      <c r="W53" s="5">
        <f t="shared" si="4"/>
        <v>0</v>
      </c>
      <c r="X53" s="6">
        <f t="shared" si="4"/>
        <v>0</v>
      </c>
      <c r="Y53" s="15"/>
      <c r="Z53" s="15"/>
      <c r="AA53" s="15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5"/>
        <v>0</v>
      </c>
      <c r="AR53" s="97">
        <f t="shared" si="6"/>
        <v>0</v>
      </c>
      <c r="AS53" s="97">
        <f t="shared" si="7"/>
        <v>0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8"/>
      <c r="E54" s="9"/>
      <c r="F54" s="9"/>
      <c r="G54" s="3"/>
      <c r="H54" s="3"/>
      <c r="I54" s="2"/>
      <c r="J54" s="2">
        <f t="shared" si="8"/>
        <v>0</v>
      </c>
      <c r="K54" s="2">
        <f t="shared" si="9"/>
        <v>0</v>
      </c>
      <c r="L54" s="3">
        <f t="shared" si="10"/>
        <v>0</v>
      </c>
      <c r="M54" s="10"/>
      <c r="N54" s="3"/>
      <c r="O54" s="3"/>
      <c r="P54" s="10"/>
      <c r="Q54" s="3"/>
      <c r="R54" s="3"/>
      <c r="S54" s="3"/>
      <c r="T54" s="3"/>
      <c r="U54" s="2"/>
      <c r="V54" s="3">
        <f t="shared" si="4"/>
        <v>0</v>
      </c>
      <c r="W54" s="2">
        <f t="shared" si="4"/>
        <v>0</v>
      </c>
      <c r="X54" s="3">
        <f t="shared" si="4"/>
        <v>0</v>
      </c>
      <c r="Y54" s="3"/>
      <c r="Z54" s="3"/>
      <c r="AA54" s="3"/>
      <c r="AB54" s="1"/>
      <c r="AC54" s="2"/>
      <c r="AD54" s="2"/>
      <c r="AE54" s="2"/>
      <c r="AF54" s="2"/>
      <c r="AG54" s="3"/>
      <c r="AH54" s="1"/>
      <c r="AI54" s="2"/>
      <c r="AJ54" s="3"/>
      <c r="AK54" s="1"/>
      <c r="AL54" s="2"/>
      <c r="AM54" s="3"/>
      <c r="AN54" s="1">
        <v>8</v>
      </c>
      <c r="AO54" s="2">
        <v>0.3645</v>
      </c>
      <c r="AP54" s="2">
        <v>291.142</v>
      </c>
      <c r="AQ54" s="92">
        <f t="shared" si="5"/>
        <v>8</v>
      </c>
      <c r="AR54" s="92">
        <f t="shared" si="6"/>
        <v>0.3645</v>
      </c>
      <c r="AS54" s="92">
        <f t="shared" si="7"/>
        <v>291.142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13"/>
      <c r="E55" s="14"/>
      <c r="F55" s="14"/>
      <c r="G55" s="15"/>
      <c r="H55" s="15"/>
      <c r="I55" s="16"/>
      <c r="J55" s="5">
        <f t="shared" si="8"/>
        <v>0</v>
      </c>
      <c r="K55" s="5">
        <f t="shared" si="9"/>
        <v>0</v>
      </c>
      <c r="L55" s="6">
        <f t="shared" si="10"/>
        <v>0</v>
      </c>
      <c r="M55" s="17"/>
      <c r="N55" s="15"/>
      <c r="O55" s="15"/>
      <c r="P55" s="17"/>
      <c r="Q55" s="15"/>
      <c r="R55" s="15"/>
      <c r="S55" s="15"/>
      <c r="T55" s="15"/>
      <c r="U55" s="16"/>
      <c r="V55" s="6">
        <f t="shared" si="4"/>
        <v>0</v>
      </c>
      <c r="W55" s="5">
        <f t="shared" si="4"/>
        <v>0</v>
      </c>
      <c r="X55" s="6">
        <f t="shared" si="4"/>
        <v>0</v>
      </c>
      <c r="Y55" s="15"/>
      <c r="Z55" s="15"/>
      <c r="AA55" s="15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5"/>
        <v>0</v>
      </c>
      <c r="AR55" s="97">
        <f t="shared" si="6"/>
        <v>0</v>
      </c>
      <c r="AS55" s="97">
        <f t="shared" si="7"/>
        <v>0</v>
      </c>
      <c r="AT55" s="10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8"/>
      <c r="E56" s="9"/>
      <c r="F56" s="9"/>
      <c r="G56" s="3"/>
      <c r="H56" s="3"/>
      <c r="I56" s="2"/>
      <c r="J56" s="2">
        <f t="shared" si="8"/>
        <v>0</v>
      </c>
      <c r="K56" s="2">
        <f t="shared" si="9"/>
        <v>0</v>
      </c>
      <c r="L56" s="3">
        <f t="shared" si="10"/>
        <v>0</v>
      </c>
      <c r="M56" s="20"/>
      <c r="N56" s="11"/>
      <c r="O56" s="19"/>
      <c r="P56" s="10"/>
      <c r="Q56" s="3"/>
      <c r="R56" s="3"/>
      <c r="S56" s="3"/>
      <c r="T56" s="3"/>
      <c r="U56" s="2"/>
      <c r="V56" s="3">
        <f t="shared" si="4"/>
        <v>0</v>
      </c>
      <c r="W56" s="2">
        <f t="shared" si="4"/>
        <v>0</v>
      </c>
      <c r="X56" s="3">
        <f t="shared" si="4"/>
        <v>0</v>
      </c>
      <c r="Y56" s="3"/>
      <c r="Z56" s="3"/>
      <c r="AA56" s="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5"/>
        <v>0</v>
      </c>
      <c r="AR56" s="92">
        <f t="shared" si="6"/>
        <v>0</v>
      </c>
      <c r="AS56" s="92">
        <f t="shared" si="7"/>
        <v>0</v>
      </c>
      <c r="AT56" s="107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13"/>
      <c r="E57" s="14"/>
      <c r="F57" s="14"/>
      <c r="G57" s="15"/>
      <c r="H57" s="15"/>
      <c r="I57" s="16"/>
      <c r="J57" s="5">
        <f t="shared" si="8"/>
        <v>0</v>
      </c>
      <c r="K57" s="5">
        <f t="shared" si="9"/>
        <v>0</v>
      </c>
      <c r="L57" s="6">
        <f t="shared" si="10"/>
        <v>0</v>
      </c>
      <c r="M57" s="17"/>
      <c r="N57" s="15"/>
      <c r="O57" s="15"/>
      <c r="P57" s="17"/>
      <c r="Q57" s="15"/>
      <c r="R57" s="15"/>
      <c r="S57" s="15"/>
      <c r="T57" s="15"/>
      <c r="U57" s="16"/>
      <c r="V57" s="6">
        <f t="shared" si="4"/>
        <v>0</v>
      </c>
      <c r="W57" s="5">
        <f t="shared" si="4"/>
        <v>0</v>
      </c>
      <c r="X57" s="6">
        <f t="shared" si="4"/>
        <v>0</v>
      </c>
      <c r="Y57" s="15"/>
      <c r="Z57" s="15"/>
      <c r="AA57" s="15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5"/>
        <v>0</v>
      </c>
      <c r="AR57" s="97">
        <f t="shared" si="6"/>
        <v>0</v>
      </c>
      <c r="AS57" s="97">
        <f t="shared" si="7"/>
        <v>0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21"/>
      <c r="E58" s="22"/>
      <c r="F58" s="22"/>
      <c r="G58" s="19"/>
      <c r="H58" s="19"/>
      <c r="I58" s="23"/>
      <c r="J58" s="145">
        <f t="shared" si="8"/>
        <v>0</v>
      </c>
      <c r="K58" s="145">
        <f t="shared" si="9"/>
        <v>0</v>
      </c>
      <c r="L58" s="143">
        <f t="shared" si="10"/>
        <v>0</v>
      </c>
      <c r="M58" s="24"/>
      <c r="N58" s="19"/>
      <c r="O58" s="19"/>
      <c r="P58" s="24"/>
      <c r="Q58" s="19"/>
      <c r="R58" s="19"/>
      <c r="S58" s="19"/>
      <c r="T58" s="19"/>
      <c r="U58" s="23"/>
      <c r="V58" s="143">
        <f t="shared" si="4"/>
        <v>0</v>
      </c>
      <c r="W58" s="145">
        <f t="shared" si="4"/>
        <v>0</v>
      </c>
      <c r="X58" s="143">
        <f t="shared" si="4"/>
        <v>0</v>
      </c>
      <c r="Y58" s="19"/>
      <c r="Z58" s="19"/>
      <c r="AA58" s="19"/>
      <c r="AB58" s="20"/>
      <c r="AC58" s="23"/>
      <c r="AD58" s="23"/>
      <c r="AE58" s="23"/>
      <c r="AF58" s="23"/>
      <c r="AG58" s="19"/>
      <c r="AH58" s="20">
        <v>2</v>
      </c>
      <c r="AI58" s="23">
        <v>0.0845</v>
      </c>
      <c r="AJ58" s="19">
        <v>23.39</v>
      </c>
      <c r="AK58" s="20"/>
      <c r="AL58" s="23"/>
      <c r="AM58" s="19"/>
      <c r="AN58" s="20">
        <v>4</v>
      </c>
      <c r="AO58" s="23">
        <v>0.1102</v>
      </c>
      <c r="AP58" s="23">
        <v>356.749</v>
      </c>
      <c r="AQ58" s="146">
        <f t="shared" si="5"/>
        <v>6</v>
      </c>
      <c r="AR58" s="146">
        <f t="shared" si="6"/>
        <v>0.1947</v>
      </c>
      <c r="AS58" s="146">
        <f t="shared" si="7"/>
        <v>380.139</v>
      </c>
      <c r="AT58" s="107" t="s">
        <v>10</v>
      </c>
      <c r="AU58" s="111"/>
      <c r="AV58" s="138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8"/>
      <c r="E59" s="9"/>
      <c r="F59" s="9"/>
      <c r="G59" s="3"/>
      <c r="H59" s="25"/>
      <c r="I59" s="2"/>
      <c r="J59" s="112">
        <f t="shared" si="8"/>
        <v>0</v>
      </c>
      <c r="K59" s="112">
        <f t="shared" si="9"/>
        <v>0</v>
      </c>
      <c r="L59" s="113">
        <f t="shared" si="10"/>
        <v>0</v>
      </c>
      <c r="M59" s="10"/>
      <c r="N59" s="25"/>
      <c r="O59" s="3"/>
      <c r="P59" s="10"/>
      <c r="Q59" s="25"/>
      <c r="R59" s="3"/>
      <c r="S59" s="3"/>
      <c r="T59" s="25"/>
      <c r="U59" s="2"/>
      <c r="V59" s="113">
        <f t="shared" si="4"/>
        <v>0</v>
      </c>
      <c r="W59" s="112">
        <f t="shared" si="4"/>
        <v>0</v>
      </c>
      <c r="X59" s="313">
        <f t="shared" si="4"/>
        <v>0</v>
      </c>
      <c r="Y59" s="10"/>
      <c r="Z59" s="25"/>
      <c r="AA59" s="3"/>
      <c r="AB59" s="1"/>
      <c r="AC59" s="51"/>
      <c r="AD59" s="2"/>
      <c r="AE59" s="2"/>
      <c r="AF59" s="51"/>
      <c r="AG59" s="3"/>
      <c r="AH59" s="1"/>
      <c r="AI59" s="51"/>
      <c r="AJ59" s="3"/>
      <c r="AK59" s="1"/>
      <c r="AL59" s="51"/>
      <c r="AM59" s="3"/>
      <c r="AN59" s="1"/>
      <c r="AO59" s="51"/>
      <c r="AP59" s="2"/>
      <c r="AQ59" s="114">
        <f t="shared" si="5"/>
        <v>0</v>
      </c>
      <c r="AR59" s="114">
        <f t="shared" si="6"/>
        <v>0</v>
      </c>
      <c r="AS59" s="114">
        <f t="shared" si="7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13"/>
      <c r="E60" s="14"/>
      <c r="F60" s="14"/>
      <c r="G60" s="15"/>
      <c r="H60" s="15"/>
      <c r="I60" s="16"/>
      <c r="J60" s="5">
        <f t="shared" si="8"/>
        <v>0</v>
      </c>
      <c r="K60" s="5">
        <f t="shared" si="9"/>
        <v>0</v>
      </c>
      <c r="L60" s="6">
        <f t="shared" si="10"/>
        <v>0</v>
      </c>
      <c r="M60" s="17"/>
      <c r="N60" s="15"/>
      <c r="O60" s="15"/>
      <c r="P60" s="17"/>
      <c r="Q60" s="15"/>
      <c r="R60" s="15"/>
      <c r="S60" s="15"/>
      <c r="T60" s="15"/>
      <c r="U60" s="16"/>
      <c r="V60" s="6">
        <f t="shared" si="4"/>
        <v>0</v>
      </c>
      <c r="W60" s="5">
        <f t="shared" si="4"/>
        <v>0</v>
      </c>
      <c r="X60" s="47">
        <f t="shared" si="4"/>
        <v>0</v>
      </c>
      <c r="Y60" s="17"/>
      <c r="Z60" s="15"/>
      <c r="AA60" s="15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5"/>
        <v>0</v>
      </c>
      <c r="AR60" s="97">
        <f t="shared" si="6"/>
        <v>0</v>
      </c>
      <c r="AS60" s="97">
        <f t="shared" si="7"/>
        <v>0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16</v>
      </c>
      <c r="E61" s="45">
        <v>1.3441999999999998</v>
      </c>
      <c r="F61" s="45">
        <v>945.778</v>
      </c>
      <c r="G61" s="44">
        <v>6</v>
      </c>
      <c r="H61" s="45">
        <v>33.7997</v>
      </c>
      <c r="I61" s="45">
        <v>17674.622</v>
      </c>
      <c r="J61" s="23">
        <f>+J6+J8+J10+J12+J14+J16+J18+J20+J22+J24+J26+J28+J30+J32+J34+J36+J38+J40+J42+J44+J46+J48+J50+J52+J54+J56+J58</f>
        <v>22</v>
      </c>
      <c r="K61" s="23">
        <f>+K6+K8+K10+K12+K14+K16+K18+K20+K22+K24+K26+K28+K30+K32+K34+K36+K38+K40+K42+K44+K46+K48+K50+K52+K54+K56+K58</f>
        <v>35.1439</v>
      </c>
      <c r="L61" s="19">
        <f>+L6+L8+L10+L12+L14+L16+L18+L20+L22+L24+L26+L28+L30+L32+L34+L36+L38+L40+L42+L44+L46+L48+L50+L52+L54+L56+L58</f>
        <v>18620.4</v>
      </c>
      <c r="M61" s="44">
        <v>0</v>
      </c>
      <c r="N61" s="45">
        <v>0</v>
      </c>
      <c r="O61" s="45">
        <v>0</v>
      </c>
      <c r="P61" s="44">
        <v>0</v>
      </c>
      <c r="Q61" s="45">
        <v>0</v>
      </c>
      <c r="R61" s="45">
        <v>0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0</v>
      </c>
      <c r="W61" s="23">
        <f>+W6+W8+W10+W12+W14+W16+W18+W20+W22+W24+W26+W28+W30+W32+W34+W36+W38+W40+W42+W44+W46+W48+W50+W52+W54+W56+W58</f>
        <v>0</v>
      </c>
      <c r="X61" s="314">
        <f>+X6+X8+X10+X12+X14+X16+X18+X20+X22+X24+X26+X28+X30+X32+X34+X36+X38+X40+X42+X44+X46+X48+X50+X52+X54+X56+X58</f>
        <v>0</v>
      </c>
      <c r="Y61" s="290">
        <v>0</v>
      </c>
      <c r="Z61" s="45">
        <v>0</v>
      </c>
      <c r="AA61" s="45">
        <v>0</v>
      </c>
      <c r="AB61" s="44">
        <v>0</v>
      </c>
      <c r="AC61" s="45">
        <v>0</v>
      </c>
      <c r="AD61" s="45">
        <v>0</v>
      </c>
      <c r="AE61" s="44">
        <v>93</v>
      </c>
      <c r="AF61" s="45">
        <v>4.1371</v>
      </c>
      <c r="AG61" s="45">
        <v>3566.016</v>
      </c>
      <c r="AH61" s="44">
        <v>85</v>
      </c>
      <c r="AI61" s="45">
        <v>5.790800000000001</v>
      </c>
      <c r="AJ61" s="45">
        <v>2196.984</v>
      </c>
      <c r="AK61" s="44"/>
      <c r="AL61" s="45"/>
      <c r="AM61" s="45"/>
      <c r="AN61" s="44">
        <v>106</v>
      </c>
      <c r="AO61" s="45">
        <v>3.4099999999999997</v>
      </c>
      <c r="AP61" s="45">
        <v>3268.759</v>
      </c>
      <c r="AQ61" s="146">
        <f t="shared" si="5"/>
        <v>306</v>
      </c>
      <c r="AR61" s="146">
        <f t="shared" si="6"/>
        <v>48.48180000000001</v>
      </c>
      <c r="AS61" s="146">
        <f t="shared" si="7"/>
        <v>27652.159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5"/>
        <v>0</v>
      </c>
      <c r="AR62" s="92">
        <f t="shared" si="6"/>
        <v>0</v>
      </c>
      <c r="AS62" s="92">
        <f t="shared" si="7"/>
        <v>0</v>
      </c>
      <c r="AT62" s="108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2</v>
      </c>
      <c r="E63" s="41">
        <v>34.5352</v>
      </c>
      <c r="F63" s="41">
        <v>19430.412</v>
      </c>
      <c r="G63" s="40">
        <v>4</v>
      </c>
      <c r="H63" s="41">
        <v>125.0642</v>
      </c>
      <c r="I63" s="41">
        <v>61819.409</v>
      </c>
      <c r="J63" s="5">
        <f>+J7+J9+J11+J13+J15+J17+J19+J21+J23+J25+J27+J29+J31+J33+J35+J37+J39+J41+J43+J45+J47+J49+J51+J53+J55+J57+J60</f>
        <v>6</v>
      </c>
      <c r="K63" s="5">
        <f>+K7+K9+K11+K13+K15+K17+K19+K21+K23+K25+K27+K29+K31+K33+K35+K37+K39+K41+K43+K45+K47+K49+K51+K53+K55+K57+K60</f>
        <v>159.5994</v>
      </c>
      <c r="L63" s="6">
        <f>+L7+L9+L11+L13+L15+L17+L19+L21+L23+L25+L27+L29+L31+L33+L35+L37+L39+L41+L43+L45+L47+L49+L51+L53+L55+L57+L60</f>
        <v>81249.821</v>
      </c>
      <c r="M63" s="40">
        <v>0</v>
      </c>
      <c r="N63" s="41">
        <v>0</v>
      </c>
      <c r="O63" s="41">
        <v>0</v>
      </c>
      <c r="P63" s="40">
        <v>0</v>
      </c>
      <c r="Q63" s="41">
        <v>0</v>
      </c>
      <c r="R63" s="41">
        <v>0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0</v>
      </c>
      <c r="W63" s="5">
        <f>+W7+W9+W11+W13+W15+W17+W19+W21+W23+W25+W27+W29+W31+W33+W35+W37+W39+W41+W43+W45+W47+W49+W51+W53+W55+W57+W60</f>
        <v>0</v>
      </c>
      <c r="X63" s="47">
        <f>+X7+X9+X11+X13+X15+X17+X19+X21+X23+X25+X27+X29+X31+X33+X35+X37+X39+X41+X43+X45+X47+X49+X51+X53+X55+X57+X60</f>
        <v>0</v>
      </c>
      <c r="Y63" s="40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5"/>
        <v>6</v>
      </c>
      <c r="AR63" s="97">
        <f t="shared" si="6"/>
        <v>159.5994</v>
      </c>
      <c r="AS63" s="97">
        <f t="shared" si="7"/>
        <v>81249.821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8"/>
      <c r="E64" s="9"/>
      <c r="F64" s="9"/>
      <c r="G64" s="3">
        <v>109</v>
      </c>
      <c r="H64" s="3">
        <v>24.8443</v>
      </c>
      <c r="I64" s="2">
        <v>20388.825</v>
      </c>
      <c r="J64" s="2">
        <f aca="true" t="shared" si="11" ref="J64:L67">D64+G64</f>
        <v>109</v>
      </c>
      <c r="K64" s="2">
        <f t="shared" si="11"/>
        <v>24.8443</v>
      </c>
      <c r="L64" s="3">
        <f t="shared" si="11"/>
        <v>20388.825</v>
      </c>
      <c r="M64" s="10"/>
      <c r="N64" s="3"/>
      <c r="O64" s="3"/>
      <c r="P64" s="10"/>
      <c r="Q64" s="3"/>
      <c r="R64" s="3"/>
      <c r="S64" s="3"/>
      <c r="T64" s="3"/>
      <c r="U64" s="2"/>
      <c r="V64" s="3">
        <f aca="true" t="shared" si="12" ref="V64:X67">P64+S64</f>
        <v>0</v>
      </c>
      <c r="W64" s="2">
        <f t="shared" si="12"/>
        <v>0</v>
      </c>
      <c r="X64" s="48">
        <f t="shared" si="12"/>
        <v>0</v>
      </c>
      <c r="Y64" s="10"/>
      <c r="Z64" s="3"/>
      <c r="AA64" s="3"/>
      <c r="AB64" s="1"/>
      <c r="AC64" s="2"/>
      <c r="AD64" s="2"/>
      <c r="AE64" s="2">
        <v>7</v>
      </c>
      <c r="AF64" s="2">
        <v>0.943</v>
      </c>
      <c r="AG64" s="3">
        <v>235.152</v>
      </c>
      <c r="AH64" s="1">
        <v>3</v>
      </c>
      <c r="AI64" s="2">
        <v>0.1456</v>
      </c>
      <c r="AJ64" s="3">
        <v>66.277</v>
      </c>
      <c r="AK64" s="1"/>
      <c r="AL64" s="2"/>
      <c r="AM64" s="3"/>
      <c r="AN64" s="1"/>
      <c r="AO64" s="2"/>
      <c r="AP64" s="2"/>
      <c r="AQ64" s="92">
        <f t="shared" si="5"/>
        <v>119</v>
      </c>
      <c r="AR64" s="92">
        <f t="shared" si="6"/>
        <v>25.9329</v>
      </c>
      <c r="AS64" s="92">
        <f t="shared" si="7"/>
        <v>20690.254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13">
        <v>217</v>
      </c>
      <c r="E65" s="14">
        <v>24.9312</v>
      </c>
      <c r="F65" s="14">
        <v>28081.747</v>
      </c>
      <c r="G65" s="15">
        <v>17</v>
      </c>
      <c r="H65" s="15">
        <v>1.9732</v>
      </c>
      <c r="I65" s="16">
        <v>5297.078</v>
      </c>
      <c r="J65" s="5">
        <f t="shared" si="11"/>
        <v>234</v>
      </c>
      <c r="K65" s="5">
        <f t="shared" si="11"/>
        <v>26.9044</v>
      </c>
      <c r="L65" s="6">
        <f t="shared" si="11"/>
        <v>33378.825</v>
      </c>
      <c r="M65" s="17"/>
      <c r="N65" s="15"/>
      <c r="O65" s="15"/>
      <c r="P65" s="17"/>
      <c r="Q65" s="15"/>
      <c r="R65" s="15"/>
      <c r="S65" s="41"/>
      <c r="T65" s="41"/>
      <c r="U65" s="96"/>
      <c r="V65" s="6">
        <f t="shared" si="12"/>
        <v>0</v>
      </c>
      <c r="W65" s="5">
        <f t="shared" si="12"/>
        <v>0</v>
      </c>
      <c r="X65" s="47">
        <f t="shared" si="12"/>
        <v>0</v>
      </c>
      <c r="Y65" s="17"/>
      <c r="Z65" s="15"/>
      <c r="AA65" s="15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5"/>
        <v>234</v>
      </c>
      <c r="AR65" s="97">
        <f t="shared" si="6"/>
        <v>26.9044</v>
      </c>
      <c r="AS65" s="97">
        <f t="shared" si="7"/>
        <v>33378.825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8"/>
      <c r="E66" s="9"/>
      <c r="F66" s="9"/>
      <c r="G66" s="43"/>
      <c r="H66" s="43"/>
      <c r="I66" s="90"/>
      <c r="J66" s="2">
        <f t="shared" si="11"/>
        <v>0</v>
      </c>
      <c r="K66" s="2">
        <f t="shared" si="11"/>
        <v>0</v>
      </c>
      <c r="L66" s="3">
        <f t="shared" si="11"/>
        <v>0</v>
      </c>
      <c r="M66" s="10"/>
      <c r="N66" s="3"/>
      <c r="O66" s="3"/>
      <c r="P66" s="42"/>
      <c r="Q66" s="43"/>
      <c r="R66" s="43"/>
      <c r="S66" s="43"/>
      <c r="T66" s="43"/>
      <c r="U66" s="90"/>
      <c r="V66" s="3">
        <f t="shared" si="12"/>
        <v>0</v>
      </c>
      <c r="W66" s="2">
        <f t="shared" si="12"/>
        <v>0</v>
      </c>
      <c r="X66" s="48">
        <f t="shared" si="12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5"/>
        <v>0</v>
      </c>
      <c r="AR66" s="92">
        <f t="shared" si="6"/>
        <v>0</v>
      </c>
      <c r="AS66" s="92">
        <f t="shared" si="7"/>
        <v>0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13"/>
      <c r="E67" s="14"/>
      <c r="F67" s="14"/>
      <c r="G67" s="41"/>
      <c r="H67" s="41"/>
      <c r="I67" s="96"/>
      <c r="J67" s="5">
        <f t="shared" si="11"/>
        <v>0</v>
      </c>
      <c r="K67" s="5">
        <f t="shared" si="11"/>
        <v>0</v>
      </c>
      <c r="L67" s="6">
        <f t="shared" si="11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12"/>
        <v>0</v>
      </c>
      <c r="W67" s="5">
        <f t="shared" si="12"/>
        <v>0</v>
      </c>
      <c r="X67" s="47">
        <f t="shared" si="12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5"/>
        <v>0</v>
      </c>
      <c r="AR67" s="97">
        <f t="shared" si="6"/>
        <v>0</v>
      </c>
      <c r="AS67" s="97">
        <f t="shared" si="7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16</v>
      </c>
      <c r="E68" s="43">
        <v>1.3441999999999998</v>
      </c>
      <c r="F68" s="43">
        <v>945.778</v>
      </c>
      <c r="G68" s="42">
        <v>115</v>
      </c>
      <c r="H68" s="43">
        <v>58.644000000000005</v>
      </c>
      <c r="I68" s="43">
        <v>38063.447</v>
      </c>
      <c r="J68" s="2">
        <f>+J61+J64+J66</f>
        <v>131</v>
      </c>
      <c r="K68" s="2">
        <f>+K61+K64+K66</f>
        <v>59.988200000000006</v>
      </c>
      <c r="L68" s="3">
        <f>+L61+L64+L66</f>
        <v>39009.225000000006</v>
      </c>
      <c r="M68" s="42">
        <v>0</v>
      </c>
      <c r="N68" s="43">
        <v>0</v>
      </c>
      <c r="O68" s="43">
        <v>0</v>
      </c>
      <c r="P68" s="42">
        <v>0</v>
      </c>
      <c r="Q68" s="43">
        <v>0</v>
      </c>
      <c r="R68" s="43">
        <v>0</v>
      </c>
      <c r="S68" s="42">
        <v>0</v>
      </c>
      <c r="T68" s="43">
        <v>0</v>
      </c>
      <c r="U68" s="43">
        <v>0</v>
      </c>
      <c r="V68" s="3">
        <f>V61+V64+V66</f>
        <v>0</v>
      </c>
      <c r="W68" s="2">
        <f>W61+W64+W66</f>
        <v>0</v>
      </c>
      <c r="X68" s="48">
        <f>X61+X64+X66</f>
        <v>0</v>
      </c>
      <c r="Y68" s="42">
        <v>0</v>
      </c>
      <c r="Z68" s="43">
        <v>0</v>
      </c>
      <c r="AA68" s="43">
        <v>0</v>
      </c>
      <c r="AB68" s="42">
        <v>0</v>
      </c>
      <c r="AC68" s="43">
        <v>0</v>
      </c>
      <c r="AD68" s="43">
        <v>0</v>
      </c>
      <c r="AE68" s="42">
        <v>100</v>
      </c>
      <c r="AF68" s="43">
        <v>5.0801</v>
      </c>
      <c r="AG68" s="43">
        <v>3801.168</v>
      </c>
      <c r="AH68" s="42">
        <v>88</v>
      </c>
      <c r="AI68" s="43">
        <v>5.936400000000001</v>
      </c>
      <c r="AJ68" s="43">
        <v>2263.261</v>
      </c>
      <c r="AK68" s="42">
        <v>0</v>
      </c>
      <c r="AL68" s="43">
        <v>0</v>
      </c>
      <c r="AM68" s="43">
        <v>0</v>
      </c>
      <c r="AN68" s="42">
        <v>106</v>
      </c>
      <c r="AO68" s="43">
        <v>3.4099999999999997</v>
      </c>
      <c r="AP68" s="43">
        <v>3268.759</v>
      </c>
      <c r="AQ68" s="92">
        <f t="shared" si="5"/>
        <v>425</v>
      </c>
      <c r="AR68" s="92">
        <f t="shared" si="6"/>
        <v>74.41470000000001</v>
      </c>
      <c r="AS68" s="92">
        <f t="shared" si="7"/>
        <v>48342.413</v>
      </c>
      <c r="AT68" s="107" t="s">
        <v>10</v>
      </c>
      <c r="AU68" s="391" t="s">
        <v>112</v>
      </c>
      <c r="AV68" s="392"/>
      <c r="AW68" s="71"/>
    </row>
    <row r="69" spans="1:49" ht="18.75">
      <c r="A69" s="397"/>
      <c r="B69" s="398"/>
      <c r="C69" s="95" t="s">
        <v>11</v>
      </c>
      <c r="D69" s="40">
        <v>219</v>
      </c>
      <c r="E69" s="41">
        <v>59.46640000000001</v>
      </c>
      <c r="F69" s="41">
        <v>47512.159</v>
      </c>
      <c r="G69" s="40">
        <v>21</v>
      </c>
      <c r="H69" s="41">
        <v>127.0374</v>
      </c>
      <c r="I69" s="41">
        <v>67116.487</v>
      </c>
      <c r="J69" s="5">
        <f>+J63+J65+J67</f>
        <v>240</v>
      </c>
      <c r="K69" s="5">
        <f>+K63+K65+K67</f>
        <v>186.5038</v>
      </c>
      <c r="L69" s="6">
        <f>+L63+L65+L67</f>
        <v>114628.646</v>
      </c>
      <c r="M69" s="40">
        <v>0</v>
      </c>
      <c r="N69" s="41">
        <v>0</v>
      </c>
      <c r="O69" s="41">
        <v>0</v>
      </c>
      <c r="P69" s="40">
        <v>0</v>
      </c>
      <c r="Q69" s="41">
        <v>0</v>
      </c>
      <c r="R69" s="41">
        <v>0</v>
      </c>
      <c r="S69" s="40">
        <v>0</v>
      </c>
      <c r="T69" s="41">
        <v>0</v>
      </c>
      <c r="U69" s="41">
        <v>0</v>
      </c>
      <c r="V69" s="6">
        <f>+V63+V65+V67</f>
        <v>0</v>
      </c>
      <c r="W69" s="5">
        <f>+W63+W65+W67</f>
        <v>0</v>
      </c>
      <c r="X69" s="47">
        <f>+X63+X65+X67</f>
        <v>0</v>
      </c>
      <c r="Y69" s="40">
        <v>0</v>
      </c>
      <c r="Z69" s="41">
        <v>0</v>
      </c>
      <c r="AA69" s="41">
        <v>0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 t="shared" si="5"/>
        <v>240</v>
      </c>
      <c r="AR69" s="97">
        <f t="shared" si="6"/>
        <v>186.5038</v>
      </c>
      <c r="AS69" s="97">
        <f t="shared" si="7"/>
        <v>114628.646</v>
      </c>
      <c r="AT69" s="95" t="s">
        <v>11</v>
      </c>
      <c r="AU69" s="393"/>
      <c r="AV69" s="394"/>
      <c r="AW69" s="71"/>
    </row>
    <row r="70" spans="1:49" ht="19.5" thickBot="1">
      <c r="A70" s="410" t="s">
        <v>113</v>
      </c>
      <c r="B70" s="411" t="s">
        <v>113</v>
      </c>
      <c r="C70" s="412"/>
      <c r="D70" s="44"/>
      <c r="E70" s="45"/>
      <c r="F70" s="45"/>
      <c r="G70" s="45"/>
      <c r="H70" s="45"/>
      <c r="I70" s="109"/>
      <c r="J70" s="23">
        <f>D70+G70</f>
        <v>0</v>
      </c>
      <c r="K70" s="23">
        <f>E70+H70</f>
        <v>0</v>
      </c>
      <c r="L70" s="19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19">
        <f>P70+S70</f>
        <v>0</v>
      </c>
      <c r="W70" s="23">
        <f>Q70+T70</f>
        <v>0</v>
      </c>
      <c r="X70" s="19">
        <f>R70+U70</f>
        <v>0</v>
      </c>
      <c r="Y70" s="45"/>
      <c r="Z70" s="45"/>
      <c r="AA70" s="45"/>
      <c r="AB70" s="20"/>
      <c r="AC70" s="23"/>
      <c r="AD70" s="23"/>
      <c r="AE70" s="23"/>
      <c r="AF70" s="23"/>
      <c r="AG70" s="19"/>
      <c r="AH70" s="20"/>
      <c r="AI70" s="23"/>
      <c r="AJ70" s="19"/>
      <c r="AK70" s="20"/>
      <c r="AL70" s="23"/>
      <c r="AM70" s="19"/>
      <c r="AN70" s="20"/>
      <c r="AO70" s="23"/>
      <c r="AP70" s="23"/>
      <c r="AQ70" s="110">
        <f t="shared" si="5"/>
        <v>0</v>
      </c>
      <c r="AR70" s="23">
        <f t="shared" si="6"/>
        <v>0</v>
      </c>
      <c r="AS70" s="23">
        <f t="shared" si="7"/>
        <v>0</v>
      </c>
      <c r="AT70" s="413" t="s">
        <v>113</v>
      </c>
      <c r="AU70" s="411" t="s">
        <v>56</v>
      </c>
      <c r="AV70" s="414"/>
      <c r="AW70" s="71"/>
    </row>
    <row r="71" spans="1:49" ht="19.5" thickBot="1">
      <c r="A71" s="405" t="s">
        <v>114</v>
      </c>
      <c r="B71" s="406" t="s">
        <v>57</v>
      </c>
      <c r="C71" s="407"/>
      <c r="D71" s="118">
        <v>235</v>
      </c>
      <c r="E71" s="119">
        <v>60.81060000000001</v>
      </c>
      <c r="F71" s="119">
        <v>48457.937</v>
      </c>
      <c r="G71" s="119">
        <v>136</v>
      </c>
      <c r="H71" s="119">
        <v>185.6814</v>
      </c>
      <c r="I71" s="119">
        <v>105179.934</v>
      </c>
      <c r="J71" s="121">
        <f>J68+J69</f>
        <v>371</v>
      </c>
      <c r="K71" s="121">
        <f>K68+K69</f>
        <v>246.49200000000002</v>
      </c>
      <c r="L71" s="121">
        <f>L68+L69</f>
        <v>153637.87099999998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21">
        <f>V68+V69+V70</f>
        <v>0</v>
      </c>
      <c r="W71" s="121">
        <f>W68+W69+W70</f>
        <v>0</v>
      </c>
      <c r="X71" s="121">
        <f>X68+X69+X70</f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19">
        <v>100</v>
      </c>
      <c r="AF71" s="119">
        <v>5.0801</v>
      </c>
      <c r="AG71" s="119">
        <v>3801.168</v>
      </c>
      <c r="AH71" s="119">
        <v>88</v>
      </c>
      <c r="AI71" s="119">
        <v>5.936400000000001</v>
      </c>
      <c r="AJ71" s="119">
        <v>2263.261</v>
      </c>
      <c r="AK71" s="119">
        <v>0</v>
      </c>
      <c r="AL71" s="119">
        <v>0</v>
      </c>
      <c r="AM71" s="119">
        <v>0</v>
      </c>
      <c r="AN71" s="119">
        <v>106</v>
      </c>
      <c r="AO71" s="119">
        <v>3.4099999999999997</v>
      </c>
      <c r="AP71" s="119">
        <v>3268.759</v>
      </c>
      <c r="AQ71" s="308">
        <f>AN71+AK71+AH71+AE71+AB71+Y71+S71+P71+M71+G71+D71</f>
        <v>665</v>
      </c>
      <c r="AR71" s="308">
        <f>AO71+AL71+AI71+AF71+AC71+Z71+T71+Q71+N71+H71+E71</f>
        <v>260.9185</v>
      </c>
      <c r="AS71" s="140">
        <f>AP71+AM71+AJ71+AG71+AD71+AA71+U71+R71+O71+I71+F71</f>
        <v>162971.05899999998</v>
      </c>
      <c r="AT71" s="408" t="s">
        <v>114</v>
      </c>
      <c r="AU71" s="406" t="s">
        <v>57</v>
      </c>
      <c r="AV71" s="409" t="s">
        <v>0</v>
      </c>
      <c r="AW71" s="14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S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7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5" width="16.625" style="55" customWidth="1"/>
    <col min="16" max="16" width="12.625" style="55" customWidth="1"/>
    <col min="17" max="18" width="16.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95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77</v>
      </c>
      <c r="H3" s="67"/>
      <c r="I3" s="67"/>
      <c r="J3" s="66" t="s">
        <v>85</v>
      </c>
      <c r="K3" s="67"/>
      <c r="L3" s="67"/>
      <c r="M3" s="66" t="s">
        <v>68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6" t="s">
        <v>88</v>
      </c>
      <c r="W3" s="67"/>
      <c r="X3" s="125"/>
      <c r="Y3" s="126" t="s">
        <v>89</v>
      </c>
      <c r="Z3" s="67"/>
      <c r="AA3" s="125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125"/>
      <c r="AT3" s="60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129" t="s">
        <v>4</v>
      </c>
      <c r="AT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132" t="s">
        <v>7</v>
      </c>
      <c r="AT5" s="80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8"/>
      <c r="E6" s="9"/>
      <c r="F6" s="9"/>
      <c r="G6" s="3"/>
      <c r="H6" s="3"/>
      <c r="I6" s="2"/>
      <c r="J6" s="12">
        <f>D6+G6</f>
        <v>0</v>
      </c>
      <c r="K6" s="12">
        <f>E6+H6</f>
        <v>0</v>
      </c>
      <c r="L6" s="11">
        <f>F6+I6</f>
        <v>0</v>
      </c>
      <c r="M6" s="10"/>
      <c r="N6" s="3"/>
      <c r="O6" s="11"/>
      <c r="P6" s="10"/>
      <c r="Q6" s="3"/>
      <c r="R6" s="3"/>
      <c r="S6" s="3"/>
      <c r="T6" s="3"/>
      <c r="U6" s="2"/>
      <c r="V6" s="11">
        <f>P6+S6</f>
        <v>0</v>
      </c>
      <c r="W6" s="12">
        <f aca="true" t="shared" si="0" ref="W6:X21">Q6+T6</f>
        <v>0</v>
      </c>
      <c r="X6" s="11">
        <f t="shared" si="0"/>
        <v>0</v>
      </c>
      <c r="Y6" s="3"/>
      <c r="Z6" s="3"/>
      <c r="AA6" s="1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AN6+AK6+AH6+AE6+AB6+Y6+S6+P6+M6+G6+D6</f>
        <v>0</v>
      </c>
      <c r="AR6" s="92">
        <f>AO6+AL6+AI6+AF6+AC6+Z6+T6+Q6+N6+H6+E6</f>
        <v>0</v>
      </c>
      <c r="AS6" s="147">
        <f>AP6+AM6+AJ6+AG6+AD6+AA6+U6+R6+O6+I6+F6</f>
        <v>0</v>
      </c>
      <c r="AT6" s="148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13"/>
      <c r="E7" s="14"/>
      <c r="F7" s="14"/>
      <c r="G7" s="15"/>
      <c r="H7" s="15"/>
      <c r="I7" s="16"/>
      <c r="J7" s="5">
        <f aca="true" t="shared" si="1" ref="J7:J60">D7+G7</f>
        <v>0</v>
      </c>
      <c r="K7" s="5">
        <f aca="true" t="shared" si="2" ref="K7:K60">E7+H7</f>
        <v>0</v>
      </c>
      <c r="L7" s="6">
        <f aca="true" t="shared" si="3" ref="L7:L60">F7+I7</f>
        <v>0</v>
      </c>
      <c r="M7" s="17"/>
      <c r="N7" s="15"/>
      <c r="O7" s="15"/>
      <c r="P7" s="26"/>
      <c r="Q7" s="26"/>
      <c r="R7" s="26"/>
      <c r="S7" s="15"/>
      <c r="T7" s="15"/>
      <c r="U7" s="16"/>
      <c r="V7" s="6">
        <f aca="true" t="shared" si="4" ref="V7:X60">P7+S7</f>
        <v>0</v>
      </c>
      <c r="W7" s="5">
        <f t="shared" si="0"/>
        <v>0</v>
      </c>
      <c r="X7" s="15">
        <f t="shared" si="0"/>
        <v>0</v>
      </c>
      <c r="Y7" s="15"/>
      <c r="Z7" s="15"/>
      <c r="AA7" s="15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5" ref="AQ7:AQ70">AN7+AK7+AH7+AE7+AB7+Y7+S7+P7+M7+G7+D7</f>
        <v>0</v>
      </c>
      <c r="AR7" s="97">
        <f aca="true" t="shared" si="6" ref="AR7:AR70">AO7+AL7+AI7+AF7+AC7+Z7+T7+Q7+N7+H7+E7</f>
        <v>0</v>
      </c>
      <c r="AS7" s="149">
        <f aca="true" t="shared" si="7" ref="AS7:AS70">AP7+AM7+AJ7+AG7+AD7+AA7+U7+R7+O7+I7+F7</f>
        <v>0</v>
      </c>
      <c r="AT7" s="150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8"/>
      <c r="E8" s="9"/>
      <c r="F8" s="9"/>
      <c r="G8" s="3"/>
      <c r="H8" s="3"/>
      <c r="I8" s="2"/>
      <c r="J8" s="2">
        <f t="shared" si="1"/>
        <v>0</v>
      </c>
      <c r="K8" s="2">
        <f t="shared" si="2"/>
        <v>0</v>
      </c>
      <c r="L8" s="3">
        <f t="shared" si="3"/>
        <v>0</v>
      </c>
      <c r="M8" s="10"/>
      <c r="N8" s="3"/>
      <c r="O8" s="3"/>
      <c r="P8" s="10"/>
      <c r="Q8" s="3"/>
      <c r="R8" s="3"/>
      <c r="S8" s="3"/>
      <c r="T8" s="3"/>
      <c r="U8" s="2"/>
      <c r="V8" s="3">
        <f t="shared" si="4"/>
        <v>0</v>
      </c>
      <c r="W8" s="2">
        <f t="shared" si="0"/>
        <v>0</v>
      </c>
      <c r="X8" s="3">
        <f t="shared" si="0"/>
        <v>0</v>
      </c>
      <c r="Y8" s="3"/>
      <c r="Z8" s="3"/>
      <c r="AA8" s="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5"/>
        <v>0</v>
      </c>
      <c r="AR8" s="92">
        <f t="shared" si="6"/>
        <v>0</v>
      </c>
      <c r="AS8" s="147">
        <f t="shared" si="7"/>
        <v>0</v>
      </c>
      <c r="AT8" s="148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13"/>
      <c r="E9" s="14"/>
      <c r="F9" s="14"/>
      <c r="G9" s="15"/>
      <c r="H9" s="15"/>
      <c r="I9" s="16"/>
      <c r="J9" s="5">
        <f t="shared" si="1"/>
        <v>0</v>
      </c>
      <c r="K9" s="5">
        <f t="shared" si="2"/>
        <v>0</v>
      </c>
      <c r="L9" s="6">
        <f t="shared" si="3"/>
        <v>0</v>
      </c>
      <c r="M9" s="17"/>
      <c r="N9" s="15"/>
      <c r="O9" s="15"/>
      <c r="P9" s="17"/>
      <c r="Q9" s="15"/>
      <c r="R9" s="15"/>
      <c r="S9" s="15"/>
      <c r="T9" s="15"/>
      <c r="U9" s="16"/>
      <c r="V9" s="6">
        <f t="shared" si="4"/>
        <v>0</v>
      </c>
      <c r="W9" s="5">
        <f t="shared" si="0"/>
        <v>0</v>
      </c>
      <c r="X9" s="6">
        <f t="shared" si="0"/>
        <v>0</v>
      </c>
      <c r="Y9" s="15"/>
      <c r="Z9" s="15"/>
      <c r="AA9" s="15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5"/>
        <v>0</v>
      </c>
      <c r="AR9" s="97">
        <f t="shared" si="6"/>
        <v>0</v>
      </c>
      <c r="AS9" s="149">
        <f t="shared" si="7"/>
        <v>0</v>
      </c>
      <c r="AT9" s="150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8"/>
      <c r="E10" s="9"/>
      <c r="F10" s="9"/>
      <c r="G10" s="3"/>
      <c r="H10" s="3"/>
      <c r="I10" s="2"/>
      <c r="J10" s="2">
        <f t="shared" si="1"/>
        <v>0</v>
      </c>
      <c r="K10" s="2">
        <f t="shared" si="2"/>
        <v>0</v>
      </c>
      <c r="L10" s="3">
        <f t="shared" si="3"/>
        <v>0</v>
      </c>
      <c r="M10" s="10"/>
      <c r="N10" s="3"/>
      <c r="O10" s="3"/>
      <c r="P10" s="10"/>
      <c r="Q10" s="3"/>
      <c r="R10" s="3"/>
      <c r="S10" s="3"/>
      <c r="T10" s="3"/>
      <c r="U10" s="2"/>
      <c r="V10" s="3">
        <f t="shared" si="4"/>
        <v>0</v>
      </c>
      <c r="W10" s="2">
        <f t="shared" si="0"/>
        <v>0</v>
      </c>
      <c r="X10" s="3">
        <f t="shared" si="0"/>
        <v>0</v>
      </c>
      <c r="Y10" s="3"/>
      <c r="Z10" s="3"/>
      <c r="AA10" s="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5"/>
        <v>0</v>
      </c>
      <c r="AR10" s="92">
        <f t="shared" si="6"/>
        <v>0</v>
      </c>
      <c r="AS10" s="147">
        <f t="shared" si="7"/>
        <v>0</v>
      </c>
      <c r="AT10" s="148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13"/>
      <c r="E11" s="14"/>
      <c r="F11" s="14"/>
      <c r="G11" s="15"/>
      <c r="H11" s="15"/>
      <c r="I11" s="16"/>
      <c r="J11" s="5">
        <f t="shared" si="1"/>
        <v>0</v>
      </c>
      <c r="K11" s="5">
        <f t="shared" si="2"/>
        <v>0</v>
      </c>
      <c r="L11" s="6">
        <f t="shared" si="3"/>
        <v>0</v>
      </c>
      <c r="M11" s="17"/>
      <c r="N11" s="15"/>
      <c r="O11" s="15"/>
      <c r="P11" s="17"/>
      <c r="Q11" s="15"/>
      <c r="R11" s="15"/>
      <c r="S11" s="15"/>
      <c r="T11" s="15"/>
      <c r="U11" s="16"/>
      <c r="V11" s="6">
        <f t="shared" si="4"/>
        <v>0</v>
      </c>
      <c r="W11" s="5">
        <f t="shared" si="0"/>
        <v>0</v>
      </c>
      <c r="X11" s="6">
        <f t="shared" si="0"/>
        <v>0</v>
      </c>
      <c r="Y11" s="15"/>
      <c r="Z11" s="15"/>
      <c r="AA11" s="15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5"/>
        <v>0</v>
      </c>
      <c r="AR11" s="97">
        <f t="shared" si="6"/>
        <v>0</v>
      </c>
      <c r="AS11" s="149">
        <f t="shared" si="7"/>
        <v>0</v>
      </c>
      <c r="AT11" s="15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8"/>
      <c r="E12" s="9"/>
      <c r="F12" s="9"/>
      <c r="G12" s="3"/>
      <c r="H12" s="3"/>
      <c r="I12" s="2"/>
      <c r="J12" s="2">
        <f t="shared" si="1"/>
        <v>0</v>
      </c>
      <c r="K12" s="2">
        <f t="shared" si="2"/>
        <v>0</v>
      </c>
      <c r="L12" s="3">
        <f t="shared" si="3"/>
        <v>0</v>
      </c>
      <c r="M12" s="10"/>
      <c r="N12" s="3"/>
      <c r="O12" s="3"/>
      <c r="P12" s="10"/>
      <c r="Q12" s="3"/>
      <c r="R12" s="3"/>
      <c r="S12" s="3"/>
      <c r="T12" s="3"/>
      <c r="U12" s="2"/>
      <c r="V12" s="3">
        <f t="shared" si="4"/>
        <v>0</v>
      </c>
      <c r="W12" s="2">
        <f t="shared" si="0"/>
        <v>0</v>
      </c>
      <c r="X12" s="3">
        <f t="shared" si="0"/>
        <v>0</v>
      </c>
      <c r="Y12" s="3"/>
      <c r="Z12" s="3"/>
      <c r="AA12" s="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5"/>
        <v>0</v>
      </c>
      <c r="AR12" s="92">
        <f t="shared" si="6"/>
        <v>0</v>
      </c>
      <c r="AS12" s="147">
        <f t="shared" si="7"/>
        <v>0</v>
      </c>
      <c r="AT12" s="148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13"/>
      <c r="E13" s="14"/>
      <c r="F13" s="14"/>
      <c r="G13" s="15"/>
      <c r="H13" s="15"/>
      <c r="I13" s="16"/>
      <c r="J13" s="5">
        <f t="shared" si="1"/>
        <v>0</v>
      </c>
      <c r="K13" s="5">
        <f t="shared" si="2"/>
        <v>0</v>
      </c>
      <c r="L13" s="6">
        <f t="shared" si="3"/>
        <v>0</v>
      </c>
      <c r="M13" s="17"/>
      <c r="N13" s="15"/>
      <c r="O13" s="15"/>
      <c r="P13" s="17"/>
      <c r="Q13" s="15"/>
      <c r="R13" s="15"/>
      <c r="S13" s="15"/>
      <c r="T13" s="15"/>
      <c r="U13" s="16"/>
      <c r="V13" s="6">
        <f t="shared" si="4"/>
        <v>0</v>
      </c>
      <c r="W13" s="5">
        <f t="shared" si="0"/>
        <v>0</v>
      </c>
      <c r="X13" s="6">
        <f t="shared" si="0"/>
        <v>0</v>
      </c>
      <c r="Y13" s="15"/>
      <c r="Z13" s="15"/>
      <c r="AA13" s="15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5"/>
        <v>0</v>
      </c>
      <c r="AR13" s="97">
        <f t="shared" si="6"/>
        <v>0</v>
      </c>
      <c r="AS13" s="149">
        <f t="shared" si="7"/>
        <v>0</v>
      </c>
      <c r="AT13" s="150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8"/>
      <c r="E14" s="9"/>
      <c r="F14" s="9"/>
      <c r="G14" s="3"/>
      <c r="H14" s="3"/>
      <c r="I14" s="2"/>
      <c r="J14" s="2">
        <f t="shared" si="1"/>
        <v>0</v>
      </c>
      <c r="K14" s="2">
        <f t="shared" si="2"/>
        <v>0</v>
      </c>
      <c r="L14" s="3">
        <f t="shared" si="3"/>
        <v>0</v>
      </c>
      <c r="M14" s="10"/>
      <c r="N14" s="3"/>
      <c r="O14" s="3"/>
      <c r="P14" s="10"/>
      <c r="Q14" s="3"/>
      <c r="R14" s="3"/>
      <c r="S14" s="3"/>
      <c r="T14" s="3"/>
      <c r="U14" s="2"/>
      <c r="V14" s="3">
        <f t="shared" si="4"/>
        <v>0</v>
      </c>
      <c r="W14" s="2">
        <f t="shared" si="0"/>
        <v>0</v>
      </c>
      <c r="X14" s="3">
        <f t="shared" si="0"/>
        <v>0</v>
      </c>
      <c r="Y14" s="3"/>
      <c r="Z14" s="3"/>
      <c r="AA14" s="3"/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5"/>
        <v>0</v>
      </c>
      <c r="AR14" s="92">
        <f t="shared" si="6"/>
        <v>0</v>
      </c>
      <c r="AS14" s="147">
        <f t="shared" si="7"/>
        <v>0</v>
      </c>
      <c r="AT14" s="148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13"/>
      <c r="E15" s="14"/>
      <c r="F15" s="14"/>
      <c r="G15" s="15"/>
      <c r="H15" s="15"/>
      <c r="I15" s="16"/>
      <c r="J15" s="5">
        <f t="shared" si="1"/>
        <v>0</v>
      </c>
      <c r="K15" s="5">
        <f t="shared" si="2"/>
        <v>0</v>
      </c>
      <c r="L15" s="6">
        <f t="shared" si="3"/>
        <v>0</v>
      </c>
      <c r="M15" s="17"/>
      <c r="N15" s="15"/>
      <c r="O15" s="15"/>
      <c r="P15" s="17"/>
      <c r="Q15" s="15"/>
      <c r="R15" s="15"/>
      <c r="S15" s="15"/>
      <c r="T15" s="15"/>
      <c r="U15" s="16"/>
      <c r="V15" s="6">
        <f t="shared" si="4"/>
        <v>0</v>
      </c>
      <c r="W15" s="5">
        <f t="shared" si="0"/>
        <v>0</v>
      </c>
      <c r="X15" s="6">
        <f t="shared" si="0"/>
        <v>0</v>
      </c>
      <c r="Y15" s="15"/>
      <c r="Z15" s="15"/>
      <c r="AA15" s="15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5"/>
        <v>0</v>
      </c>
      <c r="AR15" s="97">
        <f t="shared" si="6"/>
        <v>0</v>
      </c>
      <c r="AS15" s="149">
        <f t="shared" si="7"/>
        <v>0</v>
      </c>
      <c r="AT15" s="150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8"/>
      <c r="E16" s="9"/>
      <c r="F16" s="9"/>
      <c r="G16" s="3"/>
      <c r="H16" s="3"/>
      <c r="I16" s="2"/>
      <c r="J16" s="2">
        <f t="shared" si="1"/>
        <v>0</v>
      </c>
      <c r="K16" s="2">
        <f t="shared" si="2"/>
        <v>0</v>
      </c>
      <c r="L16" s="3">
        <f t="shared" si="3"/>
        <v>0</v>
      </c>
      <c r="M16" s="10"/>
      <c r="N16" s="3"/>
      <c r="O16" s="3"/>
      <c r="P16" s="18"/>
      <c r="Q16" s="11"/>
      <c r="R16" s="11"/>
      <c r="S16" s="3"/>
      <c r="T16" s="3"/>
      <c r="U16" s="2"/>
      <c r="V16" s="3">
        <f t="shared" si="4"/>
        <v>0</v>
      </c>
      <c r="W16" s="2">
        <f t="shared" si="0"/>
        <v>0</v>
      </c>
      <c r="X16" s="3">
        <f t="shared" si="0"/>
        <v>0</v>
      </c>
      <c r="Y16" s="3"/>
      <c r="Z16" s="3"/>
      <c r="AA16" s="3"/>
      <c r="AB16" s="1"/>
      <c r="AC16" s="2"/>
      <c r="AD16" s="2"/>
      <c r="AE16" s="2"/>
      <c r="AF16" s="2"/>
      <c r="AG16" s="3"/>
      <c r="AH16" s="1"/>
      <c r="AI16" s="2"/>
      <c r="AJ16" s="3"/>
      <c r="AK16" s="1"/>
      <c r="AL16" s="2"/>
      <c r="AM16" s="3"/>
      <c r="AN16" s="1"/>
      <c r="AO16" s="2"/>
      <c r="AP16" s="2"/>
      <c r="AQ16" s="92">
        <f t="shared" si="5"/>
        <v>0</v>
      </c>
      <c r="AR16" s="92">
        <f t="shared" si="6"/>
        <v>0</v>
      </c>
      <c r="AS16" s="147">
        <f t="shared" si="7"/>
        <v>0</v>
      </c>
      <c r="AT16" s="148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13"/>
      <c r="E17" s="14"/>
      <c r="F17" s="14"/>
      <c r="G17" s="15"/>
      <c r="H17" s="15"/>
      <c r="I17" s="16"/>
      <c r="J17" s="5">
        <f t="shared" si="1"/>
        <v>0</v>
      </c>
      <c r="K17" s="5">
        <f t="shared" si="2"/>
        <v>0</v>
      </c>
      <c r="L17" s="6">
        <f t="shared" si="3"/>
        <v>0</v>
      </c>
      <c r="M17" s="17"/>
      <c r="N17" s="15"/>
      <c r="O17" s="15"/>
      <c r="P17" s="27"/>
      <c r="Q17" s="6"/>
      <c r="R17" s="6"/>
      <c r="S17" s="15"/>
      <c r="T17" s="15"/>
      <c r="U17" s="16"/>
      <c r="V17" s="6">
        <f t="shared" si="4"/>
        <v>0</v>
      </c>
      <c r="W17" s="5">
        <f t="shared" si="0"/>
        <v>0</v>
      </c>
      <c r="X17" s="6">
        <f t="shared" si="0"/>
        <v>0</v>
      </c>
      <c r="Y17" s="15"/>
      <c r="Z17" s="15"/>
      <c r="AA17" s="15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5"/>
        <v>0</v>
      </c>
      <c r="AR17" s="97">
        <f t="shared" si="6"/>
        <v>0</v>
      </c>
      <c r="AS17" s="149">
        <f t="shared" si="7"/>
        <v>0</v>
      </c>
      <c r="AT17" s="150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8"/>
      <c r="E18" s="9"/>
      <c r="F18" s="9"/>
      <c r="G18" s="3"/>
      <c r="H18" s="3"/>
      <c r="I18" s="2"/>
      <c r="J18" s="2">
        <f t="shared" si="1"/>
        <v>0</v>
      </c>
      <c r="K18" s="2">
        <f t="shared" si="2"/>
        <v>0</v>
      </c>
      <c r="L18" s="3">
        <f t="shared" si="3"/>
        <v>0</v>
      </c>
      <c r="M18" s="10"/>
      <c r="N18" s="3"/>
      <c r="O18" s="3"/>
      <c r="P18" s="10"/>
      <c r="Q18" s="3"/>
      <c r="R18" s="3"/>
      <c r="S18" s="3"/>
      <c r="T18" s="3"/>
      <c r="U18" s="2"/>
      <c r="V18" s="3">
        <f t="shared" si="4"/>
        <v>0</v>
      </c>
      <c r="W18" s="2">
        <f t="shared" si="0"/>
        <v>0</v>
      </c>
      <c r="X18" s="3">
        <f t="shared" si="0"/>
        <v>0</v>
      </c>
      <c r="Y18" s="3"/>
      <c r="Z18" s="3"/>
      <c r="AA18" s="3"/>
      <c r="AB18" s="1"/>
      <c r="AC18" s="2"/>
      <c r="AD18" s="2"/>
      <c r="AE18" s="2"/>
      <c r="AF18" s="2"/>
      <c r="AG18" s="3"/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5"/>
        <v>0</v>
      </c>
      <c r="AR18" s="92">
        <f t="shared" si="6"/>
        <v>0</v>
      </c>
      <c r="AS18" s="147">
        <f t="shared" si="7"/>
        <v>0</v>
      </c>
      <c r="AT18" s="148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13"/>
      <c r="E19" s="14"/>
      <c r="F19" s="14"/>
      <c r="G19" s="15"/>
      <c r="H19" s="15"/>
      <c r="I19" s="16"/>
      <c r="J19" s="5">
        <f t="shared" si="1"/>
        <v>0</v>
      </c>
      <c r="K19" s="5">
        <f t="shared" si="2"/>
        <v>0</v>
      </c>
      <c r="L19" s="6">
        <f t="shared" si="3"/>
        <v>0</v>
      </c>
      <c r="M19" s="17"/>
      <c r="N19" s="15"/>
      <c r="O19" s="15"/>
      <c r="P19" s="17"/>
      <c r="Q19" s="15"/>
      <c r="R19" s="15"/>
      <c r="S19" s="15"/>
      <c r="T19" s="15"/>
      <c r="U19" s="16"/>
      <c r="V19" s="6">
        <f t="shared" si="4"/>
        <v>0</v>
      </c>
      <c r="W19" s="5">
        <f t="shared" si="0"/>
        <v>0</v>
      </c>
      <c r="X19" s="6">
        <f t="shared" si="0"/>
        <v>0</v>
      </c>
      <c r="Y19" s="15"/>
      <c r="Z19" s="15"/>
      <c r="AA19" s="15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5"/>
        <v>0</v>
      </c>
      <c r="AR19" s="97">
        <f t="shared" si="6"/>
        <v>0</v>
      </c>
      <c r="AS19" s="149">
        <f t="shared" si="7"/>
        <v>0</v>
      </c>
      <c r="AT19" s="15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8"/>
      <c r="E20" s="9"/>
      <c r="F20" s="9"/>
      <c r="G20" s="3"/>
      <c r="H20" s="3"/>
      <c r="I20" s="2"/>
      <c r="J20" s="2">
        <f t="shared" si="1"/>
        <v>0</v>
      </c>
      <c r="K20" s="2">
        <f t="shared" si="2"/>
        <v>0</v>
      </c>
      <c r="L20" s="3">
        <f t="shared" si="3"/>
        <v>0</v>
      </c>
      <c r="M20" s="10"/>
      <c r="N20" s="3"/>
      <c r="O20" s="3"/>
      <c r="P20" s="10"/>
      <c r="Q20" s="3"/>
      <c r="R20" s="3"/>
      <c r="S20" s="3"/>
      <c r="T20" s="3"/>
      <c r="U20" s="2"/>
      <c r="V20" s="3">
        <f t="shared" si="4"/>
        <v>0</v>
      </c>
      <c r="W20" s="2">
        <f t="shared" si="0"/>
        <v>0</v>
      </c>
      <c r="X20" s="3">
        <f t="shared" si="0"/>
        <v>0</v>
      </c>
      <c r="Y20" s="3"/>
      <c r="Z20" s="3"/>
      <c r="AA20" s="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5"/>
        <v>0</v>
      </c>
      <c r="AR20" s="92">
        <f t="shared" si="6"/>
        <v>0</v>
      </c>
      <c r="AS20" s="147">
        <f t="shared" si="7"/>
        <v>0</v>
      </c>
      <c r="AT20" s="148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13"/>
      <c r="E21" s="14"/>
      <c r="F21" s="14"/>
      <c r="G21" s="15"/>
      <c r="H21" s="15"/>
      <c r="I21" s="16"/>
      <c r="J21" s="5">
        <f t="shared" si="1"/>
        <v>0</v>
      </c>
      <c r="K21" s="5">
        <f t="shared" si="2"/>
        <v>0</v>
      </c>
      <c r="L21" s="6">
        <f t="shared" si="3"/>
        <v>0</v>
      </c>
      <c r="M21" s="17"/>
      <c r="N21" s="15"/>
      <c r="O21" s="15"/>
      <c r="P21" s="17"/>
      <c r="Q21" s="15"/>
      <c r="R21" s="15"/>
      <c r="S21" s="15"/>
      <c r="T21" s="15"/>
      <c r="U21" s="16"/>
      <c r="V21" s="6">
        <f t="shared" si="4"/>
        <v>0</v>
      </c>
      <c r="W21" s="5">
        <f t="shared" si="0"/>
        <v>0</v>
      </c>
      <c r="X21" s="6">
        <f t="shared" si="0"/>
        <v>0</v>
      </c>
      <c r="Y21" s="15"/>
      <c r="Z21" s="15"/>
      <c r="AA21" s="15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5"/>
        <v>0</v>
      </c>
      <c r="AR21" s="97">
        <f t="shared" si="6"/>
        <v>0</v>
      </c>
      <c r="AS21" s="149">
        <f t="shared" si="7"/>
        <v>0</v>
      </c>
      <c r="AT21" s="150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8"/>
      <c r="E22" s="9"/>
      <c r="F22" s="9"/>
      <c r="G22" s="3"/>
      <c r="H22" s="3"/>
      <c r="I22" s="2"/>
      <c r="J22" s="2">
        <f t="shared" si="1"/>
        <v>0</v>
      </c>
      <c r="K22" s="2">
        <f t="shared" si="2"/>
        <v>0</v>
      </c>
      <c r="L22" s="3">
        <f t="shared" si="3"/>
        <v>0</v>
      </c>
      <c r="M22" s="10"/>
      <c r="N22" s="3"/>
      <c r="O22" s="3"/>
      <c r="P22" s="10"/>
      <c r="Q22" s="3"/>
      <c r="R22" s="3"/>
      <c r="S22" s="3"/>
      <c r="T22" s="3"/>
      <c r="U22" s="2"/>
      <c r="V22" s="3">
        <f t="shared" si="4"/>
        <v>0</v>
      </c>
      <c r="W22" s="2">
        <f t="shared" si="4"/>
        <v>0</v>
      </c>
      <c r="X22" s="3">
        <f t="shared" si="4"/>
        <v>0</v>
      </c>
      <c r="Y22" s="3"/>
      <c r="Z22" s="3"/>
      <c r="AA22" s="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5"/>
        <v>0</v>
      </c>
      <c r="AR22" s="92">
        <f t="shared" si="6"/>
        <v>0</v>
      </c>
      <c r="AS22" s="147">
        <f t="shared" si="7"/>
        <v>0</v>
      </c>
      <c r="AT22" s="148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13"/>
      <c r="E23" s="14"/>
      <c r="F23" s="14"/>
      <c r="G23" s="15"/>
      <c r="H23" s="15"/>
      <c r="I23" s="16"/>
      <c r="J23" s="5">
        <f t="shared" si="1"/>
        <v>0</v>
      </c>
      <c r="K23" s="5">
        <f t="shared" si="2"/>
        <v>0</v>
      </c>
      <c r="L23" s="6">
        <f t="shared" si="3"/>
        <v>0</v>
      </c>
      <c r="M23" s="17"/>
      <c r="N23" s="15"/>
      <c r="O23" s="15"/>
      <c r="P23" s="17"/>
      <c r="Q23" s="15"/>
      <c r="R23" s="15"/>
      <c r="S23" s="15"/>
      <c r="T23" s="15"/>
      <c r="U23" s="16"/>
      <c r="V23" s="6">
        <f t="shared" si="4"/>
        <v>0</v>
      </c>
      <c r="W23" s="5">
        <f t="shared" si="4"/>
        <v>0</v>
      </c>
      <c r="X23" s="6">
        <f t="shared" si="4"/>
        <v>0</v>
      </c>
      <c r="Y23" s="15"/>
      <c r="Z23" s="15"/>
      <c r="AA23" s="15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5"/>
        <v>0</v>
      </c>
      <c r="AR23" s="97">
        <f t="shared" si="6"/>
        <v>0</v>
      </c>
      <c r="AS23" s="149">
        <f t="shared" si="7"/>
        <v>0</v>
      </c>
      <c r="AT23" s="15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8"/>
      <c r="E24" s="9"/>
      <c r="F24" s="9"/>
      <c r="G24" s="3"/>
      <c r="H24" s="3"/>
      <c r="I24" s="2"/>
      <c r="J24" s="2">
        <f t="shared" si="1"/>
        <v>0</v>
      </c>
      <c r="K24" s="2">
        <f t="shared" si="2"/>
        <v>0</v>
      </c>
      <c r="L24" s="3">
        <f t="shared" si="3"/>
        <v>0</v>
      </c>
      <c r="M24" s="10"/>
      <c r="N24" s="3"/>
      <c r="O24" s="3"/>
      <c r="P24" s="10"/>
      <c r="Q24" s="3"/>
      <c r="R24" s="3"/>
      <c r="S24" s="3"/>
      <c r="T24" s="3"/>
      <c r="U24" s="2"/>
      <c r="V24" s="3">
        <f t="shared" si="4"/>
        <v>0</v>
      </c>
      <c r="W24" s="2">
        <f t="shared" si="4"/>
        <v>0</v>
      </c>
      <c r="X24" s="3">
        <f t="shared" si="4"/>
        <v>0</v>
      </c>
      <c r="Y24" s="3"/>
      <c r="Z24" s="3"/>
      <c r="AA24" s="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5"/>
        <v>0</v>
      </c>
      <c r="AR24" s="92">
        <f t="shared" si="6"/>
        <v>0</v>
      </c>
      <c r="AS24" s="147">
        <f t="shared" si="7"/>
        <v>0</v>
      </c>
      <c r="AT24" s="148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13"/>
      <c r="E25" s="14"/>
      <c r="F25" s="14"/>
      <c r="G25" s="15"/>
      <c r="H25" s="15"/>
      <c r="I25" s="16"/>
      <c r="J25" s="5">
        <f t="shared" si="1"/>
        <v>0</v>
      </c>
      <c r="K25" s="5">
        <f t="shared" si="2"/>
        <v>0</v>
      </c>
      <c r="L25" s="6">
        <f t="shared" si="3"/>
        <v>0</v>
      </c>
      <c r="M25" s="17"/>
      <c r="N25" s="15"/>
      <c r="O25" s="15"/>
      <c r="P25" s="17"/>
      <c r="Q25" s="15"/>
      <c r="R25" s="15"/>
      <c r="S25" s="15"/>
      <c r="T25" s="15"/>
      <c r="U25" s="16"/>
      <c r="V25" s="6">
        <f t="shared" si="4"/>
        <v>0</v>
      </c>
      <c r="W25" s="5">
        <f t="shared" si="4"/>
        <v>0</v>
      </c>
      <c r="X25" s="6">
        <f t="shared" si="4"/>
        <v>0</v>
      </c>
      <c r="Y25" s="15"/>
      <c r="Z25" s="15"/>
      <c r="AA25" s="15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5"/>
        <v>0</v>
      </c>
      <c r="AR25" s="97">
        <f t="shared" si="6"/>
        <v>0</v>
      </c>
      <c r="AS25" s="149">
        <f t="shared" si="7"/>
        <v>0</v>
      </c>
      <c r="AT25" s="150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8"/>
      <c r="E26" s="9"/>
      <c r="F26" s="9"/>
      <c r="G26" s="3"/>
      <c r="H26" s="3"/>
      <c r="I26" s="2"/>
      <c r="J26" s="2">
        <f t="shared" si="1"/>
        <v>0</v>
      </c>
      <c r="K26" s="2">
        <f t="shared" si="2"/>
        <v>0</v>
      </c>
      <c r="L26" s="3">
        <f t="shared" si="3"/>
        <v>0</v>
      </c>
      <c r="M26" s="10"/>
      <c r="N26" s="3"/>
      <c r="O26" s="3"/>
      <c r="P26" s="10"/>
      <c r="Q26" s="3"/>
      <c r="R26" s="3"/>
      <c r="S26" s="3"/>
      <c r="T26" s="3"/>
      <c r="U26" s="2"/>
      <c r="V26" s="3">
        <f t="shared" si="4"/>
        <v>0</v>
      </c>
      <c r="W26" s="2">
        <f t="shared" si="4"/>
        <v>0</v>
      </c>
      <c r="X26" s="3">
        <f t="shared" si="4"/>
        <v>0</v>
      </c>
      <c r="Y26" s="3"/>
      <c r="Z26" s="3"/>
      <c r="AA26" s="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5"/>
        <v>0</v>
      </c>
      <c r="AR26" s="92">
        <f t="shared" si="6"/>
        <v>0</v>
      </c>
      <c r="AS26" s="147">
        <f t="shared" si="7"/>
        <v>0</v>
      </c>
      <c r="AT26" s="148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13"/>
      <c r="E27" s="14"/>
      <c r="F27" s="14"/>
      <c r="G27" s="15"/>
      <c r="H27" s="15"/>
      <c r="I27" s="16"/>
      <c r="J27" s="5">
        <f t="shared" si="1"/>
        <v>0</v>
      </c>
      <c r="K27" s="5">
        <f t="shared" si="2"/>
        <v>0</v>
      </c>
      <c r="L27" s="6">
        <f t="shared" si="3"/>
        <v>0</v>
      </c>
      <c r="M27" s="17"/>
      <c r="N27" s="15"/>
      <c r="O27" s="15"/>
      <c r="P27" s="17"/>
      <c r="Q27" s="15"/>
      <c r="R27" s="15"/>
      <c r="S27" s="15"/>
      <c r="T27" s="15"/>
      <c r="U27" s="16"/>
      <c r="V27" s="6">
        <f t="shared" si="4"/>
        <v>0</v>
      </c>
      <c r="W27" s="5">
        <f t="shared" si="4"/>
        <v>0</v>
      </c>
      <c r="X27" s="6">
        <f t="shared" si="4"/>
        <v>0</v>
      </c>
      <c r="Y27" s="15"/>
      <c r="Z27" s="15"/>
      <c r="AA27" s="15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5"/>
        <v>0</v>
      </c>
      <c r="AR27" s="97">
        <f t="shared" si="6"/>
        <v>0</v>
      </c>
      <c r="AS27" s="149">
        <f t="shared" si="7"/>
        <v>0</v>
      </c>
      <c r="AT27" s="150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8"/>
      <c r="E28" s="9"/>
      <c r="F28" s="9"/>
      <c r="G28" s="3"/>
      <c r="H28" s="3"/>
      <c r="I28" s="2"/>
      <c r="J28" s="2">
        <f t="shared" si="1"/>
        <v>0</v>
      </c>
      <c r="K28" s="2">
        <f t="shared" si="2"/>
        <v>0</v>
      </c>
      <c r="L28" s="3">
        <f t="shared" si="3"/>
        <v>0</v>
      </c>
      <c r="M28" s="10"/>
      <c r="N28" s="3"/>
      <c r="O28" s="3"/>
      <c r="P28" s="10"/>
      <c r="Q28" s="3"/>
      <c r="R28" s="3"/>
      <c r="S28" s="3"/>
      <c r="T28" s="3"/>
      <c r="U28" s="2"/>
      <c r="V28" s="3">
        <f t="shared" si="4"/>
        <v>0</v>
      </c>
      <c r="W28" s="2">
        <f t="shared" si="4"/>
        <v>0</v>
      </c>
      <c r="X28" s="3">
        <f t="shared" si="4"/>
        <v>0</v>
      </c>
      <c r="Y28" s="3"/>
      <c r="Z28" s="3"/>
      <c r="AA28" s="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5"/>
        <v>0</v>
      </c>
      <c r="AR28" s="92">
        <f t="shared" si="6"/>
        <v>0</v>
      </c>
      <c r="AS28" s="147">
        <f t="shared" si="7"/>
        <v>0</v>
      </c>
      <c r="AT28" s="148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13"/>
      <c r="E29" s="14"/>
      <c r="F29" s="14"/>
      <c r="G29" s="15"/>
      <c r="H29" s="15"/>
      <c r="I29" s="16"/>
      <c r="J29" s="5">
        <f t="shared" si="1"/>
        <v>0</v>
      </c>
      <c r="K29" s="5">
        <f t="shared" si="2"/>
        <v>0</v>
      </c>
      <c r="L29" s="6">
        <f t="shared" si="3"/>
        <v>0</v>
      </c>
      <c r="M29" s="17"/>
      <c r="N29" s="15"/>
      <c r="O29" s="15"/>
      <c r="P29" s="17"/>
      <c r="Q29" s="15"/>
      <c r="R29" s="15"/>
      <c r="S29" s="15"/>
      <c r="T29" s="15"/>
      <c r="U29" s="16"/>
      <c r="V29" s="6">
        <f t="shared" si="4"/>
        <v>0</v>
      </c>
      <c r="W29" s="5">
        <f t="shared" si="4"/>
        <v>0</v>
      </c>
      <c r="X29" s="6">
        <f t="shared" si="4"/>
        <v>0</v>
      </c>
      <c r="Y29" s="15"/>
      <c r="Z29" s="15"/>
      <c r="AA29" s="15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5"/>
        <v>0</v>
      </c>
      <c r="AR29" s="97">
        <f t="shared" si="6"/>
        <v>0</v>
      </c>
      <c r="AS29" s="149">
        <f t="shared" si="7"/>
        <v>0</v>
      </c>
      <c r="AT29" s="150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8"/>
      <c r="E30" s="9"/>
      <c r="F30" s="7"/>
      <c r="G30" s="3"/>
      <c r="H30" s="3"/>
      <c r="I30" s="2"/>
      <c r="J30" s="2">
        <f t="shared" si="1"/>
        <v>0</v>
      </c>
      <c r="K30" s="2">
        <f t="shared" si="2"/>
        <v>0</v>
      </c>
      <c r="L30" s="3">
        <f t="shared" si="3"/>
        <v>0</v>
      </c>
      <c r="M30" s="10"/>
      <c r="N30" s="3"/>
      <c r="O30" s="3"/>
      <c r="P30" s="10"/>
      <c r="Q30" s="3"/>
      <c r="R30" s="3"/>
      <c r="S30" s="3"/>
      <c r="T30" s="3"/>
      <c r="U30" s="2"/>
      <c r="V30" s="3">
        <f t="shared" si="4"/>
        <v>0</v>
      </c>
      <c r="W30" s="2">
        <f t="shared" si="4"/>
        <v>0</v>
      </c>
      <c r="X30" s="3">
        <f t="shared" si="4"/>
        <v>0</v>
      </c>
      <c r="Y30" s="3"/>
      <c r="Z30" s="3"/>
      <c r="AA30" s="3"/>
      <c r="AB30" s="1"/>
      <c r="AC30" s="2"/>
      <c r="AD30" s="2"/>
      <c r="AE30" s="2"/>
      <c r="AF30" s="2"/>
      <c r="AG30" s="3"/>
      <c r="AH30" s="1"/>
      <c r="AI30" s="2"/>
      <c r="AJ30" s="3"/>
      <c r="AK30" s="1"/>
      <c r="AL30" s="2"/>
      <c r="AM30" s="3"/>
      <c r="AN30" s="1">
        <v>0</v>
      </c>
      <c r="AO30" s="2">
        <v>0</v>
      </c>
      <c r="AP30" s="2">
        <v>0</v>
      </c>
      <c r="AQ30" s="92">
        <f t="shared" si="5"/>
        <v>0</v>
      </c>
      <c r="AR30" s="92">
        <f t="shared" si="6"/>
        <v>0</v>
      </c>
      <c r="AS30" s="147">
        <f t="shared" si="7"/>
        <v>0</v>
      </c>
      <c r="AT30" s="148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13"/>
      <c r="E31" s="14"/>
      <c r="F31" s="14"/>
      <c r="G31" s="15"/>
      <c r="H31" s="15"/>
      <c r="I31" s="16"/>
      <c r="J31" s="5">
        <f t="shared" si="1"/>
        <v>0</v>
      </c>
      <c r="K31" s="5">
        <f t="shared" si="2"/>
        <v>0</v>
      </c>
      <c r="L31" s="6">
        <f t="shared" si="3"/>
        <v>0</v>
      </c>
      <c r="M31" s="17"/>
      <c r="N31" s="15"/>
      <c r="O31" s="15"/>
      <c r="P31" s="17"/>
      <c r="Q31" s="15"/>
      <c r="R31" s="15"/>
      <c r="S31" s="15"/>
      <c r="T31" s="15"/>
      <c r="U31" s="16"/>
      <c r="V31" s="6">
        <f t="shared" si="4"/>
        <v>0</v>
      </c>
      <c r="W31" s="5">
        <f t="shared" si="4"/>
        <v>0</v>
      </c>
      <c r="X31" s="6">
        <f t="shared" si="4"/>
        <v>0</v>
      </c>
      <c r="Y31" s="15"/>
      <c r="Z31" s="15"/>
      <c r="AA31" s="15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5"/>
        <v>0</v>
      </c>
      <c r="AR31" s="97">
        <f t="shared" si="6"/>
        <v>0</v>
      </c>
      <c r="AS31" s="149">
        <f t="shared" si="7"/>
        <v>0</v>
      </c>
      <c r="AT31" s="15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8"/>
      <c r="E32" s="9"/>
      <c r="F32" s="9"/>
      <c r="G32" s="3"/>
      <c r="H32" s="3"/>
      <c r="I32" s="2"/>
      <c r="J32" s="2">
        <f t="shared" si="1"/>
        <v>0</v>
      </c>
      <c r="K32" s="2">
        <f t="shared" si="2"/>
        <v>0</v>
      </c>
      <c r="L32" s="3">
        <f t="shared" si="3"/>
        <v>0</v>
      </c>
      <c r="M32" s="10"/>
      <c r="N32" s="3"/>
      <c r="O32" s="3"/>
      <c r="P32" s="10"/>
      <c r="Q32" s="3"/>
      <c r="R32" s="3"/>
      <c r="S32" s="3"/>
      <c r="T32" s="3"/>
      <c r="U32" s="2"/>
      <c r="V32" s="3">
        <f t="shared" si="4"/>
        <v>0</v>
      </c>
      <c r="W32" s="2">
        <f t="shared" si="4"/>
        <v>0</v>
      </c>
      <c r="X32" s="3">
        <f t="shared" si="4"/>
        <v>0</v>
      </c>
      <c r="Y32" s="3"/>
      <c r="Z32" s="3"/>
      <c r="AA32" s="3"/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5"/>
        <v>0</v>
      </c>
      <c r="AR32" s="92">
        <f t="shared" si="6"/>
        <v>0</v>
      </c>
      <c r="AS32" s="147">
        <f t="shared" si="7"/>
        <v>0</v>
      </c>
      <c r="AT32" s="148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13"/>
      <c r="E33" s="14"/>
      <c r="F33" s="14"/>
      <c r="G33" s="15"/>
      <c r="H33" s="15"/>
      <c r="I33" s="16"/>
      <c r="J33" s="5">
        <f t="shared" si="1"/>
        <v>0</v>
      </c>
      <c r="K33" s="5">
        <f t="shared" si="2"/>
        <v>0</v>
      </c>
      <c r="L33" s="6">
        <f t="shared" si="3"/>
        <v>0</v>
      </c>
      <c r="M33" s="17"/>
      <c r="N33" s="15"/>
      <c r="O33" s="15"/>
      <c r="P33" s="17"/>
      <c r="Q33" s="15"/>
      <c r="R33" s="15"/>
      <c r="S33" s="15"/>
      <c r="T33" s="15"/>
      <c r="U33" s="16"/>
      <c r="V33" s="6">
        <f t="shared" si="4"/>
        <v>0</v>
      </c>
      <c r="W33" s="5">
        <f t="shared" si="4"/>
        <v>0</v>
      </c>
      <c r="X33" s="6">
        <f t="shared" si="4"/>
        <v>0</v>
      </c>
      <c r="Y33" s="15"/>
      <c r="Z33" s="15"/>
      <c r="AA33" s="15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5"/>
        <v>0</v>
      </c>
      <c r="AR33" s="97">
        <f t="shared" si="6"/>
        <v>0</v>
      </c>
      <c r="AS33" s="149">
        <f t="shared" si="7"/>
        <v>0</v>
      </c>
      <c r="AT33" s="150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8"/>
      <c r="E34" s="9"/>
      <c r="F34" s="9"/>
      <c r="G34" s="3"/>
      <c r="H34" s="3"/>
      <c r="I34" s="2"/>
      <c r="J34" s="2">
        <f t="shared" si="1"/>
        <v>0</v>
      </c>
      <c r="K34" s="2">
        <f t="shared" si="2"/>
        <v>0</v>
      </c>
      <c r="L34" s="3">
        <f t="shared" si="3"/>
        <v>0</v>
      </c>
      <c r="M34" s="10"/>
      <c r="N34" s="3"/>
      <c r="O34" s="3"/>
      <c r="P34" s="10"/>
      <c r="Q34" s="3"/>
      <c r="R34" s="3"/>
      <c r="S34" s="3"/>
      <c r="T34" s="3"/>
      <c r="U34" s="2"/>
      <c r="V34" s="3">
        <f t="shared" si="4"/>
        <v>0</v>
      </c>
      <c r="W34" s="2">
        <f t="shared" si="4"/>
        <v>0</v>
      </c>
      <c r="X34" s="3">
        <f t="shared" si="4"/>
        <v>0</v>
      </c>
      <c r="Y34" s="3"/>
      <c r="Z34" s="3"/>
      <c r="AA34" s="3"/>
      <c r="AB34" s="1"/>
      <c r="AC34" s="2"/>
      <c r="AD34" s="2"/>
      <c r="AE34" s="2"/>
      <c r="AF34" s="2"/>
      <c r="AG34" s="3"/>
      <c r="AH34" s="1"/>
      <c r="AI34" s="2"/>
      <c r="AJ34" s="3"/>
      <c r="AK34" s="1"/>
      <c r="AL34" s="2"/>
      <c r="AM34" s="3"/>
      <c r="AN34" s="1">
        <v>0</v>
      </c>
      <c r="AO34" s="2">
        <v>0</v>
      </c>
      <c r="AP34" s="2">
        <v>0</v>
      </c>
      <c r="AQ34" s="92">
        <f t="shared" si="5"/>
        <v>0</v>
      </c>
      <c r="AR34" s="92">
        <f t="shared" si="6"/>
        <v>0</v>
      </c>
      <c r="AS34" s="147">
        <f t="shared" si="7"/>
        <v>0</v>
      </c>
      <c r="AT34" s="148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13"/>
      <c r="E35" s="14"/>
      <c r="F35" s="14"/>
      <c r="G35" s="15"/>
      <c r="H35" s="15"/>
      <c r="I35" s="16"/>
      <c r="J35" s="5">
        <f t="shared" si="1"/>
        <v>0</v>
      </c>
      <c r="K35" s="5">
        <f t="shared" si="2"/>
        <v>0</v>
      </c>
      <c r="L35" s="6">
        <f t="shared" si="3"/>
        <v>0</v>
      </c>
      <c r="M35" s="17"/>
      <c r="N35" s="15"/>
      <c r="O35" s="15"/>
      <c r="P35" s="17"/>
      <c r="Q35" s="15"/>
      <c r="R35" s="15"/>
      <c r="S35" s="15"/>
      <c r="T35" s="15"/>
      <c r="U35" s="16"/>
      <c r="V35" s="6">
        <f t="shared" si="4"/>
        <v>0</v>
      </c>
      <c r="W35" s="5">
        <f t="shared" si="4"/>
        <v>0</v>
      </c>
      <c r="X35" s="6">
        <f t="shared" si="4"/>
        <v>0</v>
      </c>
      <c r="Y35" s="15"/>
      <c r="Z35" s="15"/>
      <c r="AA35" s="15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5"/>
        <v>0</v>
      </c>
      <c r="AR35" s="97">
        <f t="shared" si="6"/>
        <v>0</v>
      </c>
      <c r="AS35" s="149">
        <f t="shared" si="7"/>
        <v>0</v>
      </c>
      <c r="AT35" s="15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8"/>
      <c r="E36" s="9"/>
      <c r="F36" s="9"/>
      <c r="G36" s="3"/>
      <c r="H36" s="3"/>
      <c r="I36" s="2"/>
      <c r="J36" s="2">
        <f t="shared" si="1"/>
        <v>0</v>
      </c>
      <c r="K36" s="2">
        <f t="shared" si="2"/>
        <v>0</v>
      </c>
      <c r="L36" s="3">
        <f t="shared" si="3"/>
        <v>0</v>
      </c>
      <c r="M36" s="10"/>
      <c r="N36" s="3"/>
      <c r="O36" s="3"/>
      <c r="P36" s="10"/>
      <c r="Q36" s="3"/>
      <c r="R36" s="3"/>
      <c r="S36" s="3"/>
      <c r="T36" s="3"/>
      <c r="U36" s="2"/>
      <c r="V36" s="3">
        <f t="shared" si="4"/>
        <v>0</v>
      </c>
      <c r="W36" s="2">
        <f t="shared" si="4"/>
        <v>0</v>
      </c>
      <c r="X36" s="3">
        <f t="shared" si="4"/>
        <v>0</v>
      </c>
      <c r="Y36" s="3"/>
      <c r="Z36" s="3"/>
      <c r="AA36" s="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5"/>
        <v>0</v>
      </c>
      <c r="AR36" s="92">
        <f t="shared" si="6"/>
        <v>0</v>
      </c>
      <c r="AS36" s="147">
        <f t="shared" si="7"/>
        <v>0</v>
      </c>
      <c r="AT36" s="148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13"/>
      <c r="E37" s="14"/>
      <c r="F37" s="14"/>
      <c r="G37" s="15"/>
      <c r="H37" s="15"/>
      <c r="I37" s="16"/>
      <c r="J37" s="5">
        <f t="shared" si="1"/>
        <v>0</v>
      </c>
      <c r="K37" s="5">
        <f t="shared" si="2"/>
        <v>0</v>
      </c>
      <c r="L37" s="6">
        <f t="shared" si="3"/>
        <v>0</v>
      </c>
      <c r="M37" s="17"/>
      <c r="N37" s="15"/>
      <c r="O37" s="15"/>
      <c r="P37" s="17"/>
      <c r="Q37" s="15"/>
      <c r="R37" s="15"/>
      <c r="S37" s="15"/>
      <c r="T37" s="15"/>
      <c r="U37" s="16"/>
      <c r="V37" s="6">
        <f t="shared" si="4"/>
        <v>0</v>
      </c>
      <c r="W37" s="5">
        <f t="shared" si="4"/>
        <v>0</v>
      </c>
      <c r="X37" s="6">
        <f t="shared" si="4"/>
        <v>0</v>
      </c>
      <c r="Y37" s="15"/>
      <c r="Z37" s="15"/>
      <c r="AA37" s="15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5"/>
        <v>0</v>
      </c>
      <c r="AR37" s="97">
        <f t="shared" si="6"/>
        <v>0</v>
      </c>
      <c r="AS37" s="149">
        <f t="shared" si="7"/>
        <v>0</v>
      </c>
      <c r="AT37" s="150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8"/>
      <c r="E38" s="9"/>
      <c r="F38" s="9"/>
      <c r="G38" s="3"/>
      <c r="H38" s="3"/>
      <c r="I38" s="2"/>
      <c r="J38" s="2">
        <f t="shared" si="1"/>
        <v>0</v>
      </c>
      <c r="K38" s="2">
        <f t="shared" si="2"/>
        <v>0</v>
      </c>
      <c r="L38" s="3">
        <f t="shared" si="3"/>
        <v>0</v>
      </c>
      <c r="M38" s="10"/>
      <c r="N38" s="3"/>
      <c r="O38" s="3"/>
      <c r="P38" s="10"/>
      <c r="Q38" s="3"/>
      <c r="R38" s="3"/>
      <c r="S38" s="3"/>
      <c r="T38" s="3"/>
      <c r="U38" s="2"/>
      <c r="V38" s="3">
        <f t="shared" si="4"/>
        <v>0</v>
      </c>
      <c r="W38" s="2">
        <f t="shared" si="4"/>
        <v>0</v>
      </c>
      <c r="X38" s="3">
        <f t="shared" si="4"/>
        <v>0</v>
      </c>
      <c r="Y38" s="3"/>
      <c r="Z38" s="3"/>
      <c r="AA38" s="3"/>
      <c r="AB38" s="1"/>
      <c r="AC38" s="2"/>
      <c r="AD38" s="2"/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5"/>
        <v>0</v>
      </c>
      <c r="AR38" s="92">
        <f t="shared" si="6"/>
        <v>0</v>
      </c>
      <c r="AS38" s="147">
        <f t="shared" si="7"/>
        <v>0</v>
      </c>
      <c r="AT38" s="148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13"/>
      <c r="E39" s="14"/>
      <c r="F39" s="14"/>
      <c r="G39" s="15"/>
      <c r="H39" s="15"/>
      <c r="I39" s="16"/>
      <c r="J39" s="5">
        <f t="shared" si="1"/>
        <v>0</v>
      </c>
      <c r="K39" s="5">
        <f t="shared" si="2"/>
        <v>0</v>
      </c>
      <c r="L39" s="6">
        <f t="shared" si="3"/>
        <v>0</v>
      </c>
      <c r="M39" s="17"/>
      <c r="N39" s="15"/>
      <c r="O39" s="15"/>
      <c r="P39" s="17"/>
      <c r="Q39" s="15"/>
      <c r="R39" s="15"/>
      <c r="S39" s="15"/>
      <c r="T39" s="15"/>
      <c r="U39" s="16"/>
      <c r="V39" s="6">
        <f t="shared" si="4"/>
        <v>0</v>
      </c>
      <c r="W39" s="5">
        <f t="shared" si="4"/>
        <v>0</v>
      </c>
      <c r="X39" s="6">
        <f t="shared" si="4"/>
        <v>0</v>
      </c>
      <c r="Y39" s="15"/>
      <c r="Z39" s="15"/>
      <c r="AA39" s="15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5"/>
        <v>0</v>
      </c>
      <c r="AR39" s="97">
        <f t="shared" si="6"/>
        <v>0</v>
      </c>
      <c r="AS39" s="149">
        <f t="shared" si="7"/>
        <v>0</v>
      </c>
      <c r="AT39" s="15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8"/>
      <c r="E40" s="9"/>
      <c r="F40" s="9"/>
      <c r="G40" s="3"/>
      <c r="H40" s="3"/>
      <c r="I40" s="2"/>
      <c r="J40" s="2">
        <f t="shared" si="1"/>
        <v>0</v>
      </c>
      <c r="K40" s="2">
        <f t="shared" si="2"/>
        <v>0</v>
      </c>
      <c r="L40" s="3">
        <f t="shared" si="3"/>
        <v>0</v>
      </c>
      <c r="M40" s="10"/>
      <c r="N40" s="3"/>
      <c r="O40" s="3"/>
      <c r="P40" s="10"/>
      <c r="Q40" s="3"/>
      <c r="R40" s="3"/>
      <c r="S40" s="3"/>
      <c r="T40" s="3"/>
      <c r="U40" s="2"/>
      <c r="V40" s="3">
        <f t="shared" si="4"/>
        <v>0</v>
      </c>
      <c r="W40" s="2">
        <f t="shared" si="4"/>
        <v>0</v>
      </c>
      <c r="X40" s="3">
        <f t="shared" si="4"/>
        <v>0</v>
      </c>
      <c r="Y40" s="3"/>
      <c r="Z40" s="3"/>
      <c r="AA40" s="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5"/>
        <v>0</v>
      </c>
      <c r="AR40" s="92">
        <f t="shared" si="6"/>
        <v>0</v>
      </c>
      <c r="AS40" s="147">
        <f t="shared" si="7"/>
        <v>0</v>
      </c>
      <c r="AT40" s="148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13"/>
      <c r="E41" s="14"/>
      <c r="F41" s="14"/>
      <c r="G41" s="15"/>
      <c r="H41" s="15"/>
      <c r="I41" s="16"/>
      <c r="J41" s="5">
        <f t="shared" si="1"/>
        <v>0</v>
      </c>
      <c r="K41" s="5">
        <f t="shared" si="2"/>
        <v>0</v>
      </c>
      <c r="L41" s="6">
        <f t="shared" si="3"/>
        <v>0</v>
      </c>
      <c r="M41" s="17"/>
      <c r="N41" s="15"/>
      <c r="O41" s="15"/>
      <c r="P41" s="17"/>
      <c r="Q41" s="15"/>
      <c r="R41" s="15"/>
      <c r="S41" s="15"/>
      <c r="T41" s="15"/>
      <c r="U41" s="16"/>
      <c r="V41" s="6">
        <f t="shared" si="4"/>
        <v>0</v>
      </c>
      <c r="W41" s="5">
        <f t="shared" si="4"/>
        <v>0</v>
      </c>
      <c r="X41" s="6">
        <f t="shared" si="4"/>
        <v>0</v>
      </c>
      <c r="Y41" s="15"/>
      <c r="Z41" s="15"/>
      <c r="AA41" s="15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5"/>
        <v>0</v>
      </c>
      <c r="AR41" s="97">
        <f t="shared" si="6"/>
        <v>0</v>
      </c>
      <c r="AS41" s="149">
        <f t="shared" si="7"/>
        <v>0</v>
      </c>
      <c r="AT41" s="150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8"/>
      <c r="E42" s="9"/>
      <c r="F42" s="9"/>
      <c r="G42" s="3"/>
      <c r="H42" s="3"/>
      <c r="I42" s="2"/>
      <c r="J42" s="2">
        <f t="shared" si="1"/>
        <v>0</v>
      </c>
      <c r="K42" s="2">
        <f t="shared" si="2"/>
        <v>0</v>
      </c>
      <c r="L42" s="3">
        <f t="shared" si="3"/>
        <v>0</v>
      </c>
      <c r="M42" s="10"/>
      <c r="N42" s="3"/>
      <c r="O42" s="3"/>
      <c r="P42" s="10"/>
      <c r="Q42" s="3"/>
      <c r="R42" s="3"/>
      <c r="S42" s="3"/>
      <c r="T42" s="3"/>
      <c r="U42" s="2"/>
      <c r="V42" s="3">
        <f t="shared" si="4"/>
        <v>0</v>
      </c>
      <c r="W42" s="2">
        <f t="shared" si="4"/>
        <v>0</v>
      </c>
      <c r="X42" s="3">
        <f t="shared" si="4"/>
        <v>0</v>
      </c>
      <c r="Y42" s="3"/>
      <c r="Z42" s="3"/>
      <c r="AA42" s="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5"/>
        <v>0</v>
      </c>
      <c r="AR42" s="92">
        <f t="shared" si="6"/>
        <v>0</v>
      </c>
      <c r="AS42" s="147">
        <f t="shared" si="7"/>
        <v>0</v>
      </c>
      <c r="AT42" s="148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13">
        <v>2</v>
      </c>
      <c r="E43" s="14">
        <v>47.0638</v>
      </c>
      <c r="F43" s="14">
        <v>26837.824</v>
      </c>
      <c r="G43" s="15">
        <v>4</v>
      </c>
      <c r="H43" s="15">
        <v>101.4716</v>
      </c>
      <c r="I43" s="16">
        <v>57364.944</v>
      </c>
      <c r="J43" s="5">
        <f t="shared" si="1"/>
        <v>6</v>
      </c>
      <c r="K43" s="5">
        <f t="shared" si="2"/>
        <v>148.53539999999998</v>
      </c>
      <c r="L43" s="6">
        <f t="shared" si="3"/>
        <v>84202.76800000001</v>
      </c>
      <c r="M43" s="17"/>
      <c r="N43" s="15"/>
      <c r="O43" s="15"/>
      <c r="P43" s="17"/>
      <c r="Q43" s="15"/>
      <c r="R43" s="15"/>
      <c r="S43" s="15"/>
      <c r="T43" s="15"/>
      <c r="U43" s="16"/>
      <c r="V43" s="6">
        <f t="shared" si="4"/>
        <v>0</v>
      </c>
      <c r="W43" s="5">
        <f t="shared" si="4"/>
        <v>0</v>
      </c>
      <c r="X43" s="6">
        <f t="shared" si="4"/>
        <v>0</v>
      </c>
      <c r="Y43" s="15"/>
      <c r="Z43" s="15"/>
      <c r="AA43" s="15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5"/>
        <v>6</v>
      </c>
      <c r="AR43" s="97">
        <f t="shared" si="6"/>
        <v>148.53539999999998</v>
      </c>
      <c r="AS43" s="149">
        <f t="shared" si="7"/>
        <v>84202.76800000001</v>
      </c>
      <c r="AT43" s="148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8"/>
      <c r="E44" s="9"/>
      <c r="F44" s="9"/>
      <c r="G44" s="3"/>
      <c r="H44" s="3"/>
      <c r="I44" s="2"/>
      <c r="J44" s="2">
        <f t="shared" si="1"/>
        <v>0</v>
      </c>
      <c r="K44" s="2">
        <f t="shared" si="2"/>
        <v>0</v>
      </c>
      <c r="L44" s="3">
        <f t="shared" si="3"/>
        <v>0</v>
      </c>
      <c r="M44" s="10"/>
      <c r="N44" s="3"/>
      <c r="O44" s="3"/>
      <c r="P44" s="10"/>
      <c r="Q44" s="3"/>
      <c r="R44" s="3"/>
      <c r="S44" s="3"/>
      <c r="T44" s="3"/>
      <c r="U44" s="2"/>
      <c r="V44" s="3">
        <f t="shared" si="4"/>
        <v>0</v>
      </c>
      <c r="W44" s="2">
        <f t="shared" si="4"/>
        <v>0</v>
      </c>
      <c r="X44" s="3">
        <f t="shared" si="4"/>
        <v>0</v>
      </c>
      <c r="Y44" s="3"/>
      <c r="Z44" s="3"/>
      <c r="AA44" s="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5"/>
        <v>0</v>
      </c>
      <c r="AR44" s="92">
        <f t="shared" si="6"/>
        <v>0</v>
      </c>
      <c r="AS44" s="147">
        <f t="shared" si="7"/>
        <v>0</v>
      </c>
      <c r="AT44" s="152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13"/>
      <c r="E45" s="14"/>
      <c r="F45" s="14"/>
      <c r="G45" s="15"/>
      <c r="H45" s="15"/>
      <c r="I45" s="16"/>
      <c r="J45" s="5">
        <f t="shared" si="1"/>
        <v>0</v>
      </c>
      <c r="K45" s="5">
        <f t="shared" si="2"/>
        <v>0</v>
      </c>
      <c r="L45" s="6">
        <f t="shared" si="3"/>
        <v>0</v>
      </c>
      <c r="M45" s="17"/>
      <c r="N45" s="15"/>
      <c r="O45" s="15"/>
      <c r="P45" s="17"/>
      <c r="Q45" s="15"/>
      <c r="R45" s="15"/>
      <c r="S45" s="15"/>
      <c r="T45" s="15"/>
      <c r="U45" s="16"/>
      <c r="V45" s="6">
        <f t="shared" si="4"/>
        <v>0</v>
      </c>
      <c r="W45" s="5">
        <f t="shared" si="4"/>
        <v>0</v>
      </c>
      <c r="X45" s="6">
        <f t="shared" si="4"/>
        <v>0</v>
      </c>
      <c r="Y45" s="15"/>
      <c r="Z45" s="15"/>
      <c r="AA45" s="15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5"/>
        <v>0</v>
      </c>
      <c r="AR45" s="97">
        <f t="shared" si="6"/>
        <v>0</v>
      </c>
      <c r="AS45" s="149">
        <f t="shared" si="7"/>
        <v>0</v>
      </c>
      <c r="AT45" s="150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8"/>
      <c r="E46" s="9"/>
      <c r="F46" s="9"/>
      <c r="G46" s="3"/>
      <c r="H46" s="3"/>
      <c r="I46" s="2"/>
      <c r="J46" s="2">
        <f t="shared" si="1"/>
        <v>0</v>
      </c>
      <c r="K46" s="2">
        <f t="shared" si="2"/>
        <v>0</v>
      </c>
      <c r="L46" s="3">
        <f t="shared" si="3"/>
        <v>0</v>
      </c>
      <c r="M46" s="10"/>
      <c r="N46" s="3"/>
      <c r="O46" s="3"/>
      <c r="P46" s="10"/>
      <c r="Q46" s="3"/>
      <c r="R46" s="3"/>
      <c r="S46" s="3"/>
      <c r="T46" s="3"/>
      <c r="U46" s="2"/>
      <c r="V46" s="3">
        <f t="shared" si="4"/>
        <v>0</v>
      </c>
      <c r="W46" s="2">
        <f t="shared" si="4"/>
        <v>0</v>
      </c>
      <c r="X46" s="3">
        <f t="shared" si="4"/>
        <v>0</v>
      </c>
      <c r="Y46" s="3"/>
      <c r="Z46" s="3"/>
      <c r="AA46" s="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5"/>
        <v>0</v>
      </c>
      <c r="AR46" s="92">
        <f t="shared" si="6"/>
        <v>0</v>
      </c>
      <c r="AS46" s="147">
        <f t="shared" si="7"/>
        <v>0</v>
      </c>
      <c r="AT46" s="148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13"/>
      <c r="E47" s="14"/>
      <c r="F47" s="14"/>
      <c r="G47" s="15"/>
      <c r="H47" s="15"/>
      <c r="I47" s="16"/>
      <c r="J47" s="5">
        <f t="shared" si="1"/>
        <v>0</v>
      </c>
      <c r="K47" s="5">
        <f t="shared" si="2"/>
        <v>0</v>
      </c>
      <c r="L47" s="6">
        <f t="shared" si="3"/>
        <v>0</v>
      </c>
      <c r="M47" s="17"/>
      <c r="N47" s="15"/>
      <c r="O47" s="15"/>
      <c r="P47" s="17"/>
      <c r="Q47" s="15"/>
      <c r="R47" s="15"/>
      <c r="S47" s="15"/>
      <c r="T47" s="15"/>
      <c r="U47" s="16"/>
      <c r="V47" s="6">
        <f t="shared" si="4"/>
        <v>0</v>
      </c>
      <c r="W47" s="5">
        <f t="shared" si="4"/>
        <v>0</v>
      </c>
      <c r="X47" s="6">
        <f t="shared" si="4"/>
        <v>0</v>
      </c>
      <c r="Y47" s="15"/>
      <c r="Z47" s="15"/>
      <c r="AA47" s="15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5"/>
        <v>0</v>
      </c>
      <c r="AR47" s="97">
        <f t="shared" si="6"/>
        <v>0</v>
      </c>
      <c r="AS47" s="149">
        <f t="shared" si="7"/>
        <v>0</v>
      </c>
      <c r="AT47" s="15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8"/>
      <c r="E48" s="9"/>
      <c r="F48" s="9"/>
      <c r="G48" s="3"/>
      <c r="H48" s="3"/>
      <c r="I48" s="2"/>
      <c r="J48" s="2">
        <f t="shared" si="1"/>
        <v>0</v>
      </c>
      <c r="K48" s="2">
        <f t="shared" si="2"/>
        <v>0</v>
      </c>
      <c r="L48" s="3">
        <f t="shared" si="3"/>
        <v>0</v>
      </c>
      <c r="M48" s="10"/>
      <c r="N48" s="3"/>
      <c r="O48" s="3"/>
      <c r="P48" s="10"/>
      <c r="Q48" s="3"/>
      <c r="R48" s="3"/>
      <c r="S48" s="3"/>
      <c r="T48" s="3"/>
      <c r="U48" s="2"/>
      <c r="V48" s="3">
        <f t="shared" si="4"/>
        <v>0</v>
      </c>
      <c r="W48" s="2">
        <f t="shared" si="4"/>
        <v>0</v>
      </c>
      <c r="X48" s="3">
        <f t="shared" si="4"/>
        <v>0</v>
      </c>
      <c r="Y48" s="3"/>
      <c r="Z48" s="3"/>
      <c r="AA48" s="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5"/>
        <v>0</v>
      </c>
      <c r="AR48" s="92">
        <f t="shared" si="6"/>
        <v>0</v>
      </c>
      <c r="AS48" s="147">
        <f t="shared" si="7"/>
        <v>0</v>
      </c>
      <c r="AT48" s="148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13"/>
      <c r="E49" s="14"/>
      <c r="F49" s="14"/>
      <c r="G49" s="15"/>
      <c r="H49" s="15"/>
      <c r="I49" s="16"/>
      <c r="J49" s="5">
        <f t="shared" si="1"/>
        <v>0</v>
      </c>
      <c r="K49" s="5">
        <f t="shared" si="2"/>
        <v>0</v>
      </c>
      <c r="L49" s="6">
        <f t="shared" si="3"/>
        <v>0</v>
      </c>
      <c r="M49" s="17"/>
      <c r="N49" s="15"/>
      <c r="O49" s="15"/>
      <c r="P49" s="17"/>
      <c r="Q49" s="15"/>
      <c r="R49" s="15"/>
      <c r="S49" s="15"/>
      <c r="T49" s="15"/>
      <c r="U49" s="16"/>
      <c r="V49" s="6">
        <f t="shared" si="4"/>
        <v>0</v>
      </c>
      <c r="W49" s="5">
        <f t="shared" si="4"/>
        <v>0</v>
      </c>
      <c r="X49" s="6">
        <f t="shared" si="4"/>
        <v>0</v>
      </c>
      <c r="Y49" s="15"/>
      <c r="Z49" s="15"/>
      <c r="AA49" s="15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5"/>
        <v>0</v>
      </c>
      <c r="AR49" s="97">
        <f t="shared" si="6"/>
        <v>0</v>
      </c>
      <c r="AS49" s="149">
        <f t="shared" si="7"/>
        <v>0</v>
      </c>
      <c r="AT49" s="150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8"/>
      <c r="E50" s="9"/>
      <c r="F50" s="9"/>
      <c r="G50" s="3"/>
      <c r="H50" s="3"/>
      <c r="I50" s="2"/>
      <c r="J50" s="2">
        <f t="shared" si="1"/>
        <v>0</v>
      </c>
      <c r="K50" s="2">
        <f t="shared" si="2"/>
        <v>0</v>
      </c>
      <c r="L50" s="3">
        <f t="shared" si="3"/>
        <v>0</v>
      </c>
      <c r="M50" s="10"/>
      <c r="N50" s="3"/>
      <c r="O50" s="3"/>
      <c r="P50" s="10"/>
      <c r="Q50" s="3"/>
      <c r="R50" s="3"/>
      <c r="S50" s="3"/>
      <c r="T50" s="3"/>
      <c r="U50" s="2"/>
      <c r="V50" s="3">
        <f t="shared" si="4"/>
        <v>0</v>
      </c>
      <c r="W50" s="2">
        <f t="shared" si="4"/>
        <v>0</v>
      </c>
      <c r="X50" s="3">
        <f t="shared" si="4"/>
        <v>0</v>
      </c>
      <c r="Y50" s="3"/>
      <c r="Z50" s="3"/>
      <c r="AA50" s="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5"/>
        <v>0</v>
      </c>
      <c r="AR50" s="92">
        <f t="shared" si="6"/>
        <v>0</v>
      </c>
      <c r="AS50" s="147">
        <f t="shared" si="7"/>
        <v>0</v>
      </c>
      <c r="AT50" s="148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13"/>
      <c r="E51" s="14"/>
      <c r="F51" s="14"/>
      <c r="G51" s="15"/>
      <c r="H51" s="15"/>
      <c r="I51" s="16"/>
      <c r="J51" s="5">
        <f t="shared" si="1"/>
        <v>0</v>
      </c>
      <c r="K51" s="5">
        <f t="shared" si="2"/>
        <v>0</v>
      </c>
      <c r="L51" s="6">
        <f t="shared" si="3"/>
        <v>0</v>
      </c>
      <c r="M51" s="17"/>
      <c r="N51" s="15"/>
      <c r="O51" s="15"/>
      <c r="P51" s="17"/>
      <c r="Q51" s="15"/>
      <c r="R51" s="15"/>
      <c r="S51" s="15"/>
      <c r="T51" s="15"/>
      <c r="U51" s="16"/>
      <c r="V51" s="6">
        <f t="shared" si="4"/>
        <v>0</v>
      </c>
      <c r="W51" s="5">
        <f t="shared" si="4"/>
        <v>0</v>
      </c>
      <c r="X51" s="6">
        <f t="shared" si="4"/>
        <v>0</v>
      </c>
      <c r="Y51" s="15"/>
      <c r="Z51" s="15"/>
      <c r="AA51" s="15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5"/>
        <v>0</v>
      </c>
      <c r="AR51" s="97">
        <f t="shared" si="6"/>
        <v>0</v>
      </c>
      <c r="AS51" s="149">
        <f t="shared" si="7"/>
        <v>0</v>
      </c>
      <c r="AT51" s="150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8"/>
      <c r="E52" s="9"/>
      <c r="F52" s="9"/>
      <c r="G52" s="3"/>
      <c r="H52" s="3"/>
      <c r="I52" s="2"/>
      <c r="J52" s="2">
        <f t="shared" si="1"/>
        <v>0</v>
      </c>
      <c r="K52" s="2">
        <f t="shared" si="2"/>
        <v>0</v>
      </c>
      <c r="L52" s="3">
        <f t="shared" si="3"/>
        <v>0</v>
      </c>
      <c r="M52" s="10"/>
      <c r="N52" s="3"/>
      <c r="O52" s="3"/>
      <c r="P52" s="10"/>
      <c r="Q52" s="3"/>
      <c r="R52" s="3"/>
      <c r="S52" s="3"/>
      <c r="T52" s="3"/>
      <c r="U52" s="2"/>
      <c r="V52" s="3">
        <f t="shared" si="4"/>
        <v>0</v>
      </c>
      <c r="W52" s="2">
        <f t="shared" si="4"/>
        <v>0</v>
      </c>
      <c r="X52" s="3">
        <f t="shared" si="4"/>
        <v>0</v>
      </c>
      <c r="Y52" s="3"/>
      <c r="Z52" s="3"/>
      <c r="AA52" s="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5"/>
        <v>0</v>
      </c>
      <c r="AR52" s="92">
        <f t="shared" si="6"/>
        <v>0</v>
      </c>
      <c r="AS52" s="147">
        <f t="shared" si="7"/>
        <v>0</v>
      </c>
      <c r="AT52" s="148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13"/>
      <c r="E53" s="14"/>
      <c r="F53" s="14"/>
      <c r="G53" s="15"/>
      <c r="H53" s="15"/>
      <c r="I53" s="16"/>
      <c r="J53" s="5">
        <f t="shared" si="1"/>
        <v>0</v>
      </c>
      <c r="K53" s="5">
        <f t="shared" si="2"/>
        <v>0</v>
      </c>
      <c r="L53" s="6">
        <f t="shared" si="3"/>
        <v>0</v>
      </c>
      <c r="M53" s="17"/>
      <c r="N53" s="15"/>
      <c r="O53" s="15"/>
      <c r="P53" s="17"/>
      <c r="Q53" s="15"/>
      <c r="R53" s="15"/>
      <c r="S53" s="15"/>
      <c r="T53" s="15"/>
      <c r="U53" s="16"/>
      <c r="V53" s="6">
        <f t="shared" si="4"/>
        <v>0</v>
      </c>
      <c r="W53" s="5">
        <f t="shared" si="4"/>
        <v>0</v>
      </c>
      <c r="X53" s="6">
        <f t="shared" si="4"/>
        <v>0</v>
      </c>
      <c r="Y53" s="15"/>
      <c r="Z53" s="15"/>
      <c r="AA53" s="15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5"/>
        <v>0</v>
      </c>
      <c r="AR53" s="97">
        <f t="shared" si="6"/>
        <v>0</v>
      </c>
      <c r="AS53" s="149">
        <f t="shared" si="7"/>
        <v>0</v>
      </c>
      <c r="AT53" s="150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8"/>
      <c r="E54" s="9"/>
      <c r="F54" s="9"/>
      <c r="G54" s="3"/>
      <c r="H54" s="3"/>
      <c r="I54" s="2"/>
      <c r="J54" s="2">
        <f t="shared" si="1"/>
        <v>0</v>
      </c>
      <c r="K54" s="2">
        <f t="shared" si="2"/>
        <v>0</v>
      </c>
      <c r="L54" s="3">
        <f t="shared" si="3"/>
        <v>0</v>
      </c>
      <c r="M54" s="10"/>
      <c r="N54" s="3"/>
      <c r="O54" s="3"/>
      <c r="P54" s="10"/>
      <c r="Q54" s="3"/>
      <c r="R54" s="3"/>
      <c r="S54" s="3"/>
      <c r="T54" s="3"/>
      <c r="U54" s="2"/>
      <c r="V54" s="3">
        <f t="shared" si="4"/>
        <v>0</v>
      </c>
      <c r="W54" s="2">
        <f t="shared" si="4"/>
        <v>0</v>
      </c>
      <c r="X54" s="3">
        <f t="shared" si="4"/>
        <v>0</v>
      </c>
      <c r="Y54" s="3"/>
      <c r="Z54" s="3"/>
      <c r="AA54" s="3"/>
      <c r="AB54" s="1"/>
      <c r="AC54" s="2"/>
      <c r="AD54" s="2"/>
      <c r="AE54" s="2"/>
      <c r="AF54" s="2"/>
      <c r="AG54" s="3"/>
      <c r="AH54" s="1"/>
      <c r="AI54" s="2"/>
      <c r="AJ54" s="3"/>
      <c r="AK54" s="1"/>
      <c r="AL54" s="2"/>
      <c r="AM54" s="3"/>
      <c r="AN54" s="1">
        <v>0</v>
      </c>
      <c r="AO54" s="2">
        <v>0</v>
      </c>
      <c r="AP54" s="2">
        <v>0</v>
      </c>
      <c r="AQ54" s="92">
        <f t="shared" si="5"/>
        <v>0</v>
      </c>
      <c r="AR54" s="92">
        <f t="shared" si="6"/>
        <v>0</v>
      </c>
      <c r="AS54" s="147">
        <f t="shared" si="7"/>
        <v>0</v>
      </c>
      <c r="AT54" s="148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13"/>
      <c r="E55" s="14"/>
      <c r="F55" s="14"/>
      <c r="G55" s="15"/>
      <c r="H55" s="15"/>
      <c r="I55" s="16"/>
      <c r="J55" s="5">
        <f t="shared" si="1"/>
        <v>0</v>
      </c>
      <c r="K55" s="5">
        <f t="shared" si="2"/>
        <v>0</v>
      </c>
      <c r="L55" s="6">
        <f t="shared" si="3"/>
        <v>0</v>
      </c>
      <c r="M55" s="17"/>
      <c r="N55" s="15"/>
      <c r="O55" s="15"/>
      <c r="P55" s="17"/>
      <c r="Q55" s="15"/>
      <c r="R55" s="15"/>
      <c r="S55" s="15"/>
      <c r="T55" s="15"/>
      <c r="U55" s="16"/>
      <c r="V55" s="6">
        <f t="shared" si="4"/>
        <v>0</v>
      </c>
      <c r="W55" s="5">
        <f t="shared" si="4"/>
        <v>0</v>
      </c>
      <c r="X55" s="49">
        <f t="shared" si="4"/>
        <v>0</v>
      </c>
      <c r="Y55" s="17"/>
      <c r="Z55" s="15"/>
      <c r="AA55" s="15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5"/>
        <v>0</v>
      </c>
      <c r="AR55" s="97">
        <f t="shared" si="6"/>
        <v>0</v>
      </c>
      <c r="AS55" s="149">
        <f t="shared" si="7"/>
        <v>0</v>
      </c>
      <c r="AT55" s="15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8"/>
      <c r="E56" s="9"/>
      <c r="F56" s="9"/>
      <c r="G56" s="3"/>
      <c r="H56" s="3"/>
      <c r="I56" s="2"/>
      <c r="J56" s="2">
        <f t="shared" si="1"/>
        <v>0</v>
      </c>
      <c r="K56" s="2">
        <f t="shared" si="2"/>
        <v>0</v>
      </c>
      <c r="L56" s="3">
        <f t="shared" si="3"/>
        <v>0</v>
      </c>
      <c r="M56" s="10"/>
      <c r="N56" s="3"/>
      <c r="O56" s="3"/>
      <c r="P56" s="10"/>
      <c r="Q56" s="3"/>
      <c r="R56" s="3"/>
      <c r="S56" s="3"/>
      <c r="T56" s="3"/>
      <c r="U56" s="2"/>
      <c r="V56" s="3">
        <f t="shared" si="4"/>
        <v>0</v>
      </c>
      <c r="W56" s="2">
        <f t="shared" si="4"/>
        <v>0</v>
      </c>
      <c r="X56" s="48">
        <f t="shared" si="4"/>
        <v>0</v>
      </c>
      <c r="Y56" s="10"/>
      <c r="Z56" s="3"/>
      <c r="AA56" s="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5"/>
        <v>0</v>
      </c>
      <c r="AR56" s="92">
        <f t="shared" si="6"/>
        <v>0</v>
      </c>
      <c r="AS56" s="147">
        <f t="shared" si="7"/>
        <v>0</v>
      </c>
      <c r="AT56" s="153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13"/>
      <c r="E57" s="14"/>
      <c r="F57" s="14"/>
      <c r="G57" s="15"/>
      <c r="H57" s="15"/>
      <c r="I57" s="16"/>
      <c r="J57" s="5">
        <f t="shared" si="1"/>
        <v>0</v>
      </c>
      <c r="K57" s="5">
        <f t="shared" si="2"/>
        <v>0</v>
      </c>
      <c r="L57" s="6">
        <f t="shared" si="3"/>
        <v>0</v>
      </c>
      <c r="M57" s="17"/>
      <c r="N57" s="15"/>
      <c r="O57" s="15"/>
      <c r="P57" s="17"/>
      <c r="Q57" s="15"/>
      <c r="R57" s="15"/>
      <c r="S57" s="15"/>
      <c r="T57" s="15"/>
      <c r="U57" s="16"/>
      <c r="V57" s="6">
        <f t="shared" si="4"/>
        <v>0</v>
      </c>
      <c r="W57" s="5">
        <f t="shared" si="4"/>
        <v>0</v>
      </c>
      <c r="X57" s="47">
        <f t="shared" si="4"/>
        <v>0</v>
      </c>
      <c r="Y57" s="17"/>
      <c r="Z57" s="15"/>
      <c r="AA57" s="15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5"/>
        <v>0</v>
      </c>
      <c r="AR57" s="97">
        <f t="shared" si="6"/>
        <v>0</v>
      </c>
      <c r="AS57" s="149">
        <f t="shared" si="7"/>
        <v>0</v>
      </c>
      <c r="AT57" s="154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21"/>
      <c r="E58" s="22"/>
      <c r="F58" s="22"/>
      <c r="G58" s="19"/>
      <c r="H58" s="19"/>
      <c r="I58" s="23"/>
      <c r="J58" s="145">
        <f t="shared" si="1"/>
        <v>0</v>
      </c>
      <c r="K58" s="145">
        <f t="shared" si="2"/>
        <v>0</v>
      </c>
      <c r="L58" s="143">
        <f t="shared" si="3"/>
        <v>0</v>
      </c>
      <c r="M58" s="24"/>
      <c r="N58" s="19"/>
      <c r="O58" s="19"/>
      <c r="P58" s="24"/>
      <c r="Q58" s="19"/>
      <c r="R58" s="19"/>
      <c r="S58" s="19"/>
      <c r="T58" s="19"/>
      <c r="U58" s="23"/>
      <c r="V58" s="143">
        <f t="shared" si="4"/>
        <v>0</v>
      </c>
      <c r="W58" s="145">
        <f t="shared" si="4"/>
        <v>0</v>
      </c>
      <c r="X58" s="50">
        <f t="shared" si="4"/>
        <v>0</v>
      </c>
      <c r="Y58" s="24"/>
      <c r="Z58" s="19"/>
      <c r="AA58" s="19"/>
      <c r="AB58" s="20"/>
      <c r="AC58" s="23"/>
      <c r="AD58" s="23"/>
      <c r="AE58" s="23"/>
      <c r="AF58" s="23"/>
      <c r="AG58" s="19"/>
      <c r="AH58" s="20"/>
      <c r="AI58" s="23"/>
      <c r="AJ58" s="19"/>
      <c r="AK58" s="20"/>
      <c r="AL58" s="23"/>
      <c r="AM58" s="19"/>
      <c r="AN58" s="20">
        <v>0</v>
      </c>
      <c r="AO58" s="23">
        <v>0</v>
      </c>
      <c r="AP58" s="23">
        <v>0</v>
      </c>
      <c r="AQ58" s="146">
        <f t="shared" si="5"/>
        <v>0</v>
      </c>
      <c r="AR58" s="146">
        <f t="shared" si="6"/>
        <v>0</v>
      </c>
      <c r="AS58" s="155">
        <f t="shared" si="7"/>
        <v>0</v>
      </c>
      <c r="AT58" s="156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8"/>
      <c r="E59" s="9"/>
      <c r="F59" s="9"/>
      <c r="G59" s="3"/>
      <c r="H59" s="25"/>
      <c r="I59" s="2"/>
      <c r="J59" s="112">
        <f>D59+G59</f>
        <v>0</v>
      </c>
      <c r="K59" s="112">
        <f>E59+H59</f>
        <v>0</v>
      </c>
      <c r="L59" s="113">
        <f>F59+I59</f>
        <v>0</v>
      </c>
      <c r="M59" s="10"/>
      <c r="N59" s="25"/>
      <c r="O59" s="3"/>
      <c r="P59" s="10"/>
      <c r="Q59" s="25"/>
      <c r="R59" s="3"/>
      <c r="S59" s="3"/>
      <c r="T59" s="25"/>
      <c r="U59" s="2"/>
      <c r="V59" s="113">
        <f t="shared" si="4"/>
        <v>0</v>
      </c>
      <c r="W59" s="112">
        <f t="shared" si="4"/>
        <v>0</v>
      </c>
      <c r="X59" s="313">
        <f t="shared" si="4"/>
        <v>0</v>
      </c>
      <c r="Y59" s="10"/>
      <c r="Z59" s="25"/>
      <c r="AA59" s="3"/>
      <c r="AB59" s="1"/>
      <c r="AC59" s="51"/>
      <c r="AD59" s="2"/>
      <c r="AE59" s="2"/>
      <c r="AF59" s="51"/>
      <c r="AG59" s="3"/>
      <c r="AH59" s="1"/>
      <c r="AI59" s="51"/>
      <c r="AJ59" s="3"/>
      <c r="AK59" s="1"/>
      <c r="AL59" s="51"/>
      <c r="AM59" s="3"/>
      <c r="AN59" s="1"/>
      <c r="AO59" s="51"/>
      <c r="AP59" s="2"/>
      <c r="AQ59" s="114">
        <f t="shared" si="5"/>
        <v>0</v>
      </c>
      <c r="AR59" s="114">
        <f t="shared" si="6"/>
        <v>0</v>
      </c>
      <c r="AS59" s="157">
        <f t="shared" si="7"/>
        <v>0</v>
      </c>
      <c r="AT59" s="156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13"/>
      <c r="E60" s="14"/>
      <c r="F60" s="14"/>
      <c r="G60" s="15"/>
      <c r="H60" s="15"/>
      <c r="I60" s="16"/>
      <c r="J60" s="5">
        <f t="shared" si="1"/>
        <v>0</v>
      </c>
      <c r="K60" s="5">
        <f t="shared" si="2"/>
        <v>0</v>
      </c>
      <c r="L60" s="6">
        <f t="shared" si="3"/>
        <v>0</v>
      </c>
      <c r="M60" s="17"/>
      <c r="N60" s="15"/>
      <c r="O60" s="15"/>
      <c r="P60" s="17"/>
      <c r="Q60" s="15"/>
      <c r="R60" s="15"/>
      <c r="S60" s="15"/>
      <c r="T60" s="15"/>
      <c r="U60" s="16"/>
      <c r="V60" s="6">
        <f t="shared" si="4"/>
        <v>0</v>
      </c>
      <c r="W60" s="5">
        <f t="shared" si="4"/>
        <v>0</v>
      </c>
      <c r="X60" s="47">
        <f t="shared" si="4"/>
        <v>0</v>
      </c>
      <c r="Y60" s="17"/>
      <c r="Z60" s="15"/>
      <c r="AA60" s="15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5"/>
        <v>0</v>
      </c>
      <c r="AR60" s="97">
        <f t="shared" si="6"/>
        <v>0</v>
      </c>
      <c r="AS60" s="149">
        <f t="shared" si="7"/>
        <v>0</v>
      </c>
      <c r="AT60" s="154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0</v>
      </c>
      <c r="E61" s="45">
        <v>0</v>
      </c>
      <c r="F61" s="45">
        <v>0</v>
      </c>
      <c r="G61" s="44">
        <v>0</v>
      </c>
      <c r="H61" s="45">
        <v>0</v>
      </c>
      <c r="I61" s="45">
        <v>0</v>
      </c>
      <c r="J61" s="23">
        <f>+J6+J8+J10+J12+J14+J16+J18+J20+J22+J24+J26+J28+J30+J32+J34+J36+J38+J40+J42+J44+J46+J48+J50+J52+J54+J56+J58</f>
        <v>0</v>
      </c>
      <c r="K61" s="23">
        <f>+K6+K8+K10+K12+K14+K16+K18+K20+K22+K24+K26+K28+K30+K32+K34+K36+K38+K40+K42+K44+K46+K48+K50+K52+K54+K56+K58</f>
        <v>0</v>
      </c>
      <c r="L61" s="19">
        <f>+L6+L8+L10+L12+L14+L16+L18+L20+L22+L24+L26+L28+L30+L32+L34+L36+L38+L40+L42+L44+L46+L48+L50+L52+L54+L56+L58</f>
        <v>0</v>
      </c>
      <c r="M61" s="44">
        <v>0</v>
      </c>
      <c r="N61" s="45">
        <v>0</v>
      </c>
      <c r="O61" s="45">
        <v>0</v>
      </c>
      <c r="P61" s="44">
        <v>0</v>
      </c>
      <c r="Q61" s="45">
        <v>0</v>
      </c>
      <c r="R61" s="45">
        <v>0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0</v>
      </c>
      <c r="W61" s="23">
        <f>+W6+W8+W10+W12+W14+W16+W18+W20+W22+W24+W26+W28+W30+W32+W34+W36+W38+W40+W42+W44+W46+W48+W50+W52+W54+W56+W58</f>
        <v>0</v>
      </c>
      <c r="X61" s="314">
        <f>+X6+X8+X10+X12+X14+X16+X18+X20+X22+X24+X26+X28+X30+X32+X34+X36+X38+X40+X42+X44+X46+X48+X50+X52+X54+X56+X58</f>
        <v>0</v>
      </c>
      <c r="Y61" s="290">
        <v>0</v>
      </c>
      <c r="Z61" s="45">
        <v>0</v>
      </c>
      <c r="AA61" s="45">
        <v>0</v>
      </c>
      <c r="AB61" s="44">
        <v>0</v>
      </c>
      <c r="AC61" s="45">
        <v>0</v>
      </c>
      <c r="AD61" s="45">
        <v>0</v>
      </c>
      <c r="AE61" s="44">
        <v>0</v>
      </c>
      <c r="AF61" s="45">
        <v>0</v>
      </c>
      <c r="AG61" s="45">
        <v>0</v>
      </c>
      <c r="AH61" s="44">
        <v>0</v>
      </c>
      <c r="AI61" s="45">
        <v>0</v>
      </c>
      <c r="AJ61" s="45">
        <v>0</v>
      </c>
      <c r="AK61" s="44"/>
      <c r="AL61" s="45"/>
      <c r="AM61" s="45"/>
      <c r="AN61" s="44">
        <v>0</v>
      </c>
      <c r="AO61" s="45">
        <v>0</v>
      </c>
      <c r="AP61" s="45">
        <v>0</v>
      </c>
      <c r="AQ61" s="146">
        <f t="shared" si="5"/>
        <v>0</v>
      </c>
      <c r="AR61" s="146">
        <f t="shared" si="6"/>
        <v>0</v>
      </c>
      <c r="AS61" s="155">
        <f t="shared" si="7"/>
        <v>0</v>
      </c>
      <c r="AT61" s="156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5"/>
        <v>0</v>
      </c>
      <c r="AR62" s="92">
        <f t="shared" si="6"/>
        <v>0</v>
      </c>
      <c r="AS62" s="147">
        <f t="shared" si="7"/>
        <v>0</v>
      </c>
      <c r="AT62" s="156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2</v>
      </c>
      <c r="E63" s="41">
        <v>47.0638</v>
      </c>
      <c r="F63" s="41">
        <v>26837.824</v>
      </c>
      <c r="G63" s="40">
        <v>4</v>
      </c>
      <c r="H63" s="41">
        <v>101.4716</v>
      </c>
      <c r="I63" s="41">
        <v>57364.944</v>
      </c>
      <c r="J63" s="5">
        <f>+J7+J9+J11+J13+J15+J17+J19+J21+J23+J25+J27+J29+J31+J33+J35+J37+J39+J41+J43+J45+J47+J49+J51+J53+J55+J57+J60</f>
        <v>6</v>
      </c>
      <c r="K63" s="5">
        <f>+K7+K9+K11+K13+K15+K17+K19+K21+K23+K25+K27+K29+K31+K33+K35+K37+K39+K41+K43+K45+K47+K49+K51+K53+K55+K57+K60</f>
        <v>148.53539999999998</v>
      </c>
      <c r="L63" s="6">
        <f>+L7+L9+L11+L13+L15+L17+L19+L21+L23+L25+L27+L29+L31+L33+L35+L37+L39+L41+L43+L45+L47+L49+L51+L53+L55+L57+L60</f>
        <v>84202.76800000001</v>
      </c>
      <c r="M63" s="40">
        <v>0</v>
      </c>
      <c r="N63" s="41">
        <v>0</v>
      </c>
      <c r="O63" s="41">
        <v>0</v>
      </c>
      <c r="P63" s="40">
        <v>0</v>
      </c>
      <c r="Q63" s="41">
        <v>0</v>
      </c>
      <c r="R63" s="41">
        <v>0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0</v>
      </c>
      <c r="W63" s="5">
        <f>+W7+W9+W11+W13+W15+W17+W19+W21+W23+W25+W27+W29+W31+W33+W35+W37+W39+W41+W43+W45+W47+W49+W51+W53+W55+W57+W60</f>
        <v>0</v>
      </c>
      <c r="X63" s="47">
        <f>+X7+X9+X11+X13+X15+X17+X19+X21+X23+X25+X27+X29+X31+X33+X35+X37+X39+X41+X43+X45+X47+X49+X51+X53+X55+X57+X60</f>
        <v>0</v>
      </c>
      <c r="Y63" s="40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5"/>
        <v>6</v>
      </c>
      <c r="AR63" s="97">
        <f t="shared" si="6"/>
        <v>148.53539999999998</v>
      </c>
      <c r="AS63" s="149">
        <f t="shared" si="7"/>
        <v>84202.76800000001</v>
      </c>
      <c r="AT63" s="154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8"/>
      <c r="E64" s="9"/>
      <c r="F64" s="9"/>
      <c r="G64" s="3">
        <v>100</v>
      </c>
      <c r="H64" s="3">
        <v>20.4306</v>
      </c>
      <c r="I64" s="2">
        <v>21755.671</v>
      </c>
      <c r="J64" s="2">
        <f aca="true" t="shared" si="8" ref="J64:L67">D64+G64</f>
        <v>100</v>
      </c>
      <c r="K64" s="2">
        <f t="shared" si="8"/>
        <v>20.4306</v>
      </c>
      <c r="L64" s="3">
        <f t="shared" si="8"/>
        <v>21755.671</v>
      </c>
      <c r="M64" s="10"/>
      <c r="N64" s="3"/>
      <c r="O64" s="3"/>
      <c r="P64" s="10"/>
      <c r="Q64" s="3"/>
      <c r="R64" s="3"/>
      <c r="S64" s="3"/>
      <c r="T64" s="3"/>
      <c r="U64" s="2"/>
      <c r="V64" s="3">
        <f aca="true" t="shared" si="9" ref="V64:X67">P64+S64</f>
        <v>0</v>
      </c>
      <c r="W64" s="2">
        <f t="shared" si="9"/>
        <v>0</v>
      </c>
      <c r="X64" s="48">
        <f t="shared" si="9"/>
        <v>0</v>
      </c>
      <c r="Y64" s="10"/>
      <c r="Z64" s="3"/>
      <c r="AA64" s="3"/>
      <c r="AB64" s="1"/>
      <c r="AC64" s="2"/>
      <c r="AD64" s="2"/>
      <c r="AE64" s="2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5"/>
        <v>100</v>
      </c>
      <c r="AR64" s="92">
        <f t="shared" si="6"/>
        <v>20.4306</v>
      </c>
      <c r="AS64" s="147">
        <f t="shared" si="7"/>
        <v>21755.671</v>
      </c>
      <c r="AT64" s="148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13">
        <v>317</v>
      </c>
      <c r="E65" s="14">
        <v>48.7651</v>
      </c>
      <c r="F65" s="14">
        <v>57854.879</v>
      </c>
      <c r="G65" s="15">
        <v>28</v>
      </c>
      <c r="H65" s="15">
        <v>2.8687</v>
      </c>
      <c r="I65" s="16">
        <v>4696.22</v>
      </c>
      <c r="J65" s="5">
        <f t="shared" si="8"/>
        <v>345</v>
      </c>
      <c r="K65" s="5">
        <f t="shared" si="8"/>
        <v>51.633799999999994</v>
      </c>
      <c r="L65" s="6">
        <f t="shared" si="8"/>
        <v>62551.099</v>
      </c>
      <c r="M65" s="17"/>
      <c r="N65" s="15"/>
      <c r="O65" s="15"/>
      <c r="P65" s="17"/>
      <c r="Q65" s="15"/>
      <c r="R65" s="15"/>
      <c r="S65" s="15"/>
      <c r="T65" s="15"/>
      <c r="U65" s="16"/>
      <c r="V65" s="6">
        <f t="shared" si="9"/>
        <v>0</v>
      </c>
      <c r="W65" s="5">
        <f t="shared" si="9"/>
        <v>0</v>
      </c>
      <c r="X65" s="47">
        <f t="shared" si="9"/>
        <v>0</v>
      </c>
      <c r="Y65" s="17"/>
      <c r="Z65" s="15"/>
      <c r="AA65" s="15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5"/>
        <v>345</v>
      </c>
      <c r="AR65" s="97">
        <f t="shared" si="6"/>
        <v>51.633799999999994</v>
      </c>
      <c r="AS65" s="149">
        <f t="shared" si="7"/>
        <v>62551.099</v>
      </c>
      <c r="AT65" s="150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8"/>
      <c r="E66" s="9"/>
      <c r="F66" s="9"/>
      <c r="G66" s="43"/>
      <c r="H66" s="43"/>
      <c r="I66" s="90"/>
      <c r="J66" s="2">
        <f t="shared" si="8"/>
        <v>0</v>
      </c>
      <c r="K66" s="2">
        <f>E66+H66</f>
        <v>0</v>
      </c>
      <c r="L66" s="3">
        <f>F66+I66</f>
        <v>0</v>
      </c>
      <c r="M66" s="10"/>
      <c r="N66" s="3"/>
      <c r="O66" s="3"/>
      <c r="P66" s="10"/>
      <c r="Q66" s="3"/>
      <c r="R66" s="3"/>
      <c r="S66" s="3"/>
      <c r="T66" s="3"/>
      <c r="U66" s="2"/>
      <c r="V66" s="3">
        <f t="shared" si="9"/>
        <v>0</v>
      </c>
      <c r="W66" s="2">
        <f t="shared" si="9"/>
        <v>0</v>
      </c>
      <c r="X66" s="48">
        <f t="shared" si="9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5"/>
        <v>0</v>
      </c>
      <c r="AR66" s="92">
        <f t="shared" si="6"/>
        <v>0</v>
      </c>
      <c r="AS66" s="147">
        <f t="shared" si="7"/>
        <v>0</v>
      </c>
      <c r="AT66" s="148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40"/>
      <c r="E67" s="41"/>
      <c r="F67" s="41"/>
      <c r="G67" s="41"/>
      <c r="H67" s="41"/>
      <c r="I67" s="96"/>
      <c r="J67" s="5">
        <f t="shared" si="8"/>
        <v>0</v>
      </c>
      <c r="K67" s="5">
        <f>E67+H67</f>
        <v>0</v>
      </c>
      <c r="L67" s="6">
        <f>F67+I67</f>
        <v>0</v>
      </c>
      <c r="M67" s="17"/>
      <c r="N67" s="15"/>
      <c r="O67" s="15"/>
      <c r="P67" s="17"/>
      <c r="Q67" s="15"/>
      <c r="R67" s="15"/>
      <c r="S67" s="41"/>
      <c r="T67" s="41"/>
      <c r="U67" s="96"/>
      <c r="V67" s="6">
        <f t="shared" si="9"/>
        <v>0</v>
      </c>
      <c r="W67" s="5">
        <f t="shared" si="9"/>
        <v>0</v>
      </c>
      <c r="X67" s="6">
        <f t="shared" si="9"/>
        <v>0</v>
      </c>
      <c r="Y67" s="41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5"/>
        <v>0</v>
      </c>
      <c r="AR67" s="97">
        <f t="shared" si="6"/>
        <v>0</v>
      </c>
      <c r="AS67" s="149">
        <f t="shared" si="7"/>
        <v>0</v>
      </c>
      <c r="AT67" s="15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0</v>
      </c>
      <c r="E68" s="43">
        <v>0</v>
      </c>
      <c r="F68" s="43">
        <v>0</v>
      </c>
      <c r="G68" s="42">
        <v>100</v>
      </c>
      <c r="H68" s="43">
        <v>20.4306</v>
      </c>
      <c r="I68" s="43">
        <v>21755.671</v>
      </c>
      <c r="J68" s="2">
        <f>+J61+J64+J66</f>
        <v>100</v>
      </c>
      <c r="K68" s="2">
        <f>+K61+K64+K66</f>
        <v>20.4306</v>
      </c>
      <c r="L68" s="3">
        <f>+L61+L64+L66</f>
        <v>21755.671</v>
      </c>
      <c r="M68" s="42">
        <v>0</v>
      </c>
      <c r="N68" s="43">
        <v>0</v>
      </c>
      <c r="O68" s="43">
        <v>0</v>
      </c>
      <c r="P68" s="42">
        <v>0</v>
      </c>
      <c r="Q68" s="43">
        <v>0</v>
      </c>
      <c r="R68" s="43">
        <v>0</v>
      </c>
      <c r="S68" s="42">
        <v>0</v>
      </c>
      <c r="T68" s="43">
        <v>0</v>
      </c>
      <c r="U68" s="43">
        <v>0</v>
      </c>
      <c r="V68" s="3">
        <f>V61+V64+V66</f>
        <v>0</v>
      </c>
      <c r="W68" s="2">
        <f>W61+W64+W66</f>
        <v>0</v>
      </c>
      <c r="X68" s="3">
        <f>X61+X64+X66</f>
        <v>0</v>
      </c>
      <c r="Y68" s="42">
        <v>0</v>
      </c>
      <c r="Z68" s="43">
        <v>0</v>
      </c>
      <c r="AA68" s="43">
        <v>0</v>
      </c>
      <c r="AB68" s="42">
        <v>0</v>
      </c>
      <c r="AC68" s="43">
        <v>0</v>
      </c>
      <c r="AD68" s="43">
        <v>0</v>
      </c>
      <c r="AE68" s="42">
        <v>0</v>
      </c>
      <c r="AF68" s="43">
        <v>0</v>
      </c>
      <c r="AG68" s="43">
        <v>0</v>
      </c>
      <c r="AH68" s="42">
        <v>0</v>
      </c>
      <c r="AI68" s="43">
        <v>0</v>
      </c>
      <c r="AJ68" s="43">
        <v>0</v>
      </c>
      <c r="AK68" s="42">
        <v>0</v>
      </c>
      <c r="AL68" s="43">
        <v>0</v>
      </c>
      <c r="AM68" s="43">
        <v>0</v>
      </c>
      <c r="AN68" s="42">
        <v>0</v>
      </c>
      <c r="AO68" s="43">
        <v>0</v>
      </c>
      <c r="AP68" s="43">
        <v>0</v>
      </c>
      <c r="AQ68" s="92">
        <f t="shared" si="5"/>
        <v>100</v>
      </c>
      <c r="AR68" s="92">
        <f t="shared" si="6"/>
        <v>20.4306</v>
      </c>
      <c r="AS68" s="147">
        <f t="shared" si="7"/>
        <v>21755.671</v>
      </c>
      <c r="AT68" s="153" t="s">
        <v>10</v>
      </c>
      <c r="AU68" s="391" t="s">
        <v>112</v>
      </c>
      <c r="AV68" s="396"/>
      <c r="AW68" s="71"/>
    </row>
    <row r="69" spans="1:49" ht="18.75">
      <c r="A69" s="397"/>
      <c r="B69" s="398"/>
      <c r="C69" s="95" t="s">
        <v>11</v>
      </c>
      <c r="D69" s="40">
        <v>319</v>
      </c>
      <c r="E69" s="41">
        <v>95.8289</v>
      </c>
      <c r="F69" s="41">
        <v>84692.70300000001</v>
      </c>
      <c r="G69" s="40">
        <v>32</v>
      </c>
      <c r="H69" s="41">
        <v>104.3403</v>
      </c>
      <c r="I69" s="41">
        <v>62061.164000000004</v>
      </c>
      <c r="J69" s="5">
        <f>+J63+J65+J67</f>
        <v>351</v>
      </c>
      <c r="K69" s="5">
        <f>+K63+K65+K67</f>
        <v>200.1692</v>
      </c>
      <c r="L69" s="6">
        <f>+L63+L65+L67</f>
        <v>146753.86700000003</v>
      </c>
      <c r="M69" s="40">
        <v>0</v>
      </c>
      <c r="N69" s="41">
        <v>0</v>
      </c>
      <c r="O69" s="41">
        <v>0</v>
      </c>
      <c r="P69" s="40">
        <v>0</v>
      </c>
      <c r="Q69" s="41">
        <v>0</v>
      </c>
      <c r="R69" s="41">
        <v>0</v>
      </c>
      <c r="S69" s="40">
        <v>0</v>
      </c>
      <c r="T69" s="41">
        <v>0</v>
      </c>
      <c r="U69" s="41">
        <v>0</v>
      </c>
      <c r="V69" s="6">
        <f>+V63+V65+V67</f>
        <v>0</v>
      </c>
      <c r="W69" s="5">
        <f>+W63+W65+W67</f>
        <v>0</v>
      </c>
      <c r="X69" s="6">
        <f>+X63+X65+X67</f>
        <v>0</v>
      </c>
      <c r="Y69" s="40">
        <v>0</v>
      </c>
      <c r="Z69" s="41">
        <v>0</v>
      </c>
      <c r="AA69" s="41">
        <v>0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 t="shared" si="5"/>
        <v>351</v>
      </c>
      <c r="AR69" s="97">
        <f t="shared" si="6"/>
        <v>200.1692</v>
      </c>
      <c r="AS69" s="149">
        <f t="shared" si="7"/>
        <v>146753.86700000003</v>
      </c>
      <c r="AT69" s="154" t="s">
        <v>11</v>
      </c>
      <c r="AU69" s="393"/>
      <c r="AV69" s="398"/>
      <c r="AW69" s="71"/>
    </row>
    <row r="70" spans="1:49" ht="19.5" thickBot="1">
      <c r="A70" s="399" t="s">
        <v>113</v>
      </c>
      <c r="B70" s="400" t="s">
        <v>56</v>
      </c>
      <c r="C70" s="401"/>
      <c r="D70" s="44"/>
      <c r="E70" s="45"/>
      <c r="F70" s="45"/>
      <c r="G70" s="45"/>
      <c r="H70" s="45"/>
      <c r="I70" s="109"/>
      <c r="J70" s="53"/>
      <c r="K70" s="296">
        <f>H70+E70</f>
        <v>0</v>
      </c>
      <c r="L70" s="296">
        <f>I70+F70</f>
        <v>0</v>
      </c>
      <c r="M70" s="291"/>
      <c r="N70" s="291"/>
      <c r="O70" s="143"/>
      <c r="P70" s="291"/>
      <c r="Q70" s="291"/>
      <c r="R70" s="291"/>
      <c r="S70" s="291"/>
      <c r="T70" s="291"/>
      <c r="U70" s="291"/>
      <c r="V70" s="296">
        <f>P70+S70</f>
        <v>0</v>
      </c>
      <c r="W70" s="296">
        <f>Q70+T70</f>
        <v>0</v>
      </c>
      <c r="X70" s="296">
        <f>R70+U70</f>
        <v>0</v>
      </c>
      <c r="Y70" s="291"/>
      <c r="Z70" s="291"/>
      <c r="AA70" s="291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309">
        <f t="shared" si="5"/>
        <v>0</v>
      </c>
      <c r="AR70" s="296">
        <f t="shared" si="6"/>
        <v>0</v>
      </c>
      <c r="AS70" s="54">
        <f t="shared" si="7"/>
        <v>0</v>
      </c>
      <c r="AT70" s="400" t="s">
        <v>113</v>
      </c>
      <c r="AU70" s="400" t="s">
        <v>56</v>
      </c>
      <c r="AV70" s="403"/>
      <c r="AW70" s="71"/>
    </row>
    <row r="71" spans="1:49" ht="19.5" thickBot="1">
      <c r="A71" s="386" t="s">
        <v>114</v>
      </c>
      <c r="B71" s="387" t="s">
        <v>57</v>
      </c>
      <c r="C71" s="388"/>
      <c r="D71" s="118">
        <v>319</v>
      </c>
      <c r="E71" s="119">
        <v>95.8289</v>
      </c>
      <c r="F71" s="118">
        <v>84692.70300000001</v>
      </c>
      <c r="G71" s="118">
        <v>132</v>
      </c>
      <c r="H71" s="119">
        <v>124.7709</v>
      </c>
      <c r="I71" s="118">
        <v>83816.835</v>
      </c>
      <c r="J71" s="120">
        <f>J68+J69</f>
        <v>451</v>
      </c>
      <c r="K71" s="121">
        <f>K68+K69</f>
        <v>220.5998</v>
      </c>
      <c r="L71" s="121">
        <f>L68+L69</f>
        <v>168509.53800000003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21">
        <f>V68+V69+V70</f>
        <v>0</v>
      </c>
      <c r="W71" s="121">
        <f>W68+W69+W70</f>
        <v>0</v>
      </c>
      <c r="X71" s="121">
        <f>X68+X69+X70</f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19">
        <v>0</v>
      </c>
      <c r="AF71" s="119">
        <v>0</v>
      </c>
      <c r="AG71" s="119">
        <v>0</v>
      </c>
      <c r="AH71" s="119">
        <v>0</v>
      </c>
      <c r="AI71" s="119">
        <v>0</v>
      </c>
      <c r="AJ71" s="119">
        <v>0</v>
      </c>
      <c r="AK71" s="119">
        <v>0</v>
      </c>
      <c r="AL71" s="119">
        <v>0</v>
      </c>
      <c r="AM71" s="119">
        <v>0</v>
      </c>
      <c r="AN71" s="119">
        <v>0</v>
      </c>
      <c r="AO71" s="119">
        <v>0</v>
      </c>
      <c r="AP71" s="119">
        <v>0</v>
      </c>
      <c r="AQ71" s="310">
        <f>AN71+AK71+AH71+AE71+AB71+Y71+S71+P71+M71+G71+D71</f>
        <v>451</v>
      </c>
      <c r="AR71" s="159">
        <f>AO71+AL71+AI71+AF71+AC71+Z71+T71+Q71+N71+H71+E71</f>
        <v>220.59980000000002</v>
      </c>
      <c r="AS71" s="54">
        <f>AP71+AM71+AJ71+AG71+AD71+AA71+U71+R71+O71+I71+F71</f>
        <v>168509.538</v>
      </c>
      <c r="AT71" s="387" t="s">
        <v>114</v>
      </c>
      <c r="AU71" s="387" t="s">
        <v>57</v>
      </c>
      <c r="AV71" s="390" t="s">
        <v>0</v>
      </c>
      <c r="AW71" s="7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R6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AK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61" customWidth="1"/>
    <col min="2" max="2" width="20.625" style="161" customWidth="1"/>
    <col min="3" max="3" width="9.625" style="161" customWidth="1"/>
    <col min="4" max="4" width="12.625" style="160" customWidth="1"/>
    <col min="5" max="6" width="16.625" style="160" customWidth="1"/>
    <col min="7" max="7" width="12.625" style="160" customWidth="1"/>
    <col min="8" max="9" width="16.625" style="160" customWidth="1"/>
    <col min="10" max="10" width="12.625" style="160" customWidth="1"/>
    <col min="11" max="11" width="16.625" style="160" customWidth="1"/>
    <col min="12" max="12" width="18.625" style="160" customWidth="1"/>
    <col min="13" max="13" width="12.625" style="160" customWidth="1"/>
    <col min="14" max="15" width="16.625" style="160" customWidth="1"/>
    <col min="16" max="16" width="12.625" style="160" customWidth="1"/>
    <col min="17" max="17" width="16.625" style="160" customWidth="1"/>
    <col min="18" max="18" width="17.625" style="160" customWidth="1"/>
    <col min="19" max="19" width="12.625" style="160" customWidth="1"/>
    <col min="20" max="21" width="16.625" style="160" customWidth="1"/>
    <col min="22" max="22" width="12.625" style="160" customWidth="1"/>
    <col min="23" max="23" width="16.625" style="160" customWidth="1"/>
    <col min="24" max="24" width="18.375" style="160" customWidth="1"/>
    <col min="25" max="25" width="12.625" style="160" customWidth="1"/>
    <col min="26" max="27" width="16.625" style="160" customWidth="1"/>
    <col min="28" max="28" width="12.625" style="160" customWidth="1"/>
    <col min="29" max="30" width="16.625" style="160" customWidth="1"/>
    <col min="31" max="31" width="12.625" style="160" customWidth="1"/>
    <col min="32" max="33" width="16.625" style="160" customWidth="1"/>
    <col min="34" max="34" width="12.625" style="160" customWidth="1"/>
    <col min="35" max="36" width="16.625" style="160" customWidth="1"/>
    <col min="37" max="37" width="12.625" style="160" customWidth="1"/>
    <col min="38" max="39" width="16.625" style="160" customWidth="1"/>
    <col min="40" max="40" width="12.625" style="160" customWidth="1"/>
    <col min="41" max="42" width="16.625" style="160" customWidth="1"/>
    <col min="43" max="43" width="14.625" style="160" customWidth="1"/>
    <col min="44" max="45" width="18.625" style="160" customWidth="1"/>
    <col min="46" max="46" width="9.50390625" style="161" customWidth="1"/>
    <col min="47" max="47" width="22.625" style="161" customWidth="1"/>
    <col min="48" max="48" width="5.875" style="161" customWidth="1"/>
    <col min="49" max="16384" width="10.625" style="162" customWidth="1"/>
  </cols>
  <sheetData>
    <row r="1" spans="1:24" ht="32.25">
      <c r="A1" s="415"/>
      <c r="B1" s="415"/>
      <c r="C1" s="415"/>
      <c r="D1" s="415" t="s">
        <v>0</v>
      </c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48" ht="19.5" thickBot="1">
      <c r="A2" s="163"/>
      <c r="B2" s="163" t="s">
        <v>96</v>
      </c>
      <c r="C2" s="16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 t="s">
        <v>96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163"/>
      <c r="AU2" s="163"/>
      <c r="AV2" s="164"/>
    </row>
    <row r="3" spans="1:49" ht="18.75">
      <c r="A3" s="165"/>
      <c r="D3" s="62" t="s">
        <v>82</v>
      </c>
      <c r="E3" s="63"/>
      <c r="F3" s="63"/>
      <c r="G3" s="62" t="s">
        <v>77</v>
      </c>
      <c r="H3" s="63"/>
      <c r="I3" s="63"/>
      <c r="J3" s="62" t="s">
        <v>85</v>
      </c>
      <c r="K3" s="63"/>
      <c r="L3" s="63"/>
      <c r="M3" s="62" t="s">
        <v>67</v>
      </c>
      <c r="N3" s="63"/>
      <c r="O3" s="63"/>
      <c r="P3" s="62" t="s">
        <v>86</v>
      </c>
      <c r="Q3" s="63"/>
      <c r="R3" s="63"/>
      <c r="S3" s="383" t="s">
        <v>87</v>
      </c>
      <c r="T3" s="384"/>
      <c r="U3" s="385"/>
      <c r="V3" s="62" t="s">
        <v>88</v>
      </c>
      <c r="W3" s="63"/>
      <c r="X3" s="64"/>
      <c r="Y3" s="65" t="s">
        <v>89</v>
      </c>
      <c r="Z3" s="63"/>
      <c r="AA3" s="64"/>
      <c r="AB3" s="383" t="s">
        <v>79</v>
      </c>
      <c r="AC3" s="384"/>
      <c r="AD3" s="418"/>
      <c r="AE3" s="62" t="s">
        <v>90</v>
      </c>
      <c r="AF3" s="63"/>
      <c r="AG3" s="63"/>
      <c r="AH3" s="62" t="s">
        <v>91</v>
      </c>
      <c r="AI3" s="63"/>
      <c r="AJ3" s="63"/>
      <c r="AK3" s="62" t="s">
        <v>92</v>
      </c>
      <c r="AL3" s="63"/>
      <c r="AM3" s="63"/>
      <c r="AN3" s="62" t="s">
        <v>74</v>
      </c>
      <c r="AO3" s="63"/>
      <c r="AP3" s="63"/>
      <c r="AQ3" s="62" t="s">
        <v>1</v>
      </c>
      <c r="AR3" s="63"/>
      <c r="AS3" s="64"/>
      <c r="AT3" s="164"/>
      <c r="AV3" s="166"/>
      <c r="AW3" s="167"/>
    </row>
    <row r="4" spans="1:49" ht="18.75">
      <c r="A4" s="165"/>
      <c r="D4" s="72" t="s">
        <v>2</v>
      </c>
      <c r="E4" s="72" t="s">
        <v>3</v>
      </c>
      <c r="F4" s="72" t="s">
        <v>4</v>
      </c>
      <c r="G4" s="72" t="s">
        <v>2</v>
      </c>
      <c r="H4" s="72" t="s">
        <v>3</v>
      </c>
      <c r="I4" s="72" t="s">
        <v>4</v>
      </c>
      <c r="J4" s="72" t="s">
        <v>2</v>
      </c>
      <c r="K4" s="72" t="s">
        <v>3</v>
      </c>
      <c r="L4" s="72" t="s">
        <v>4</v>
      </c>
      <c r="M4" s="72" t="s">
        <v>2</v>
      </c>
      <c r="N4" s="72" t="s">
        <v>3</v>
      </c>
      <c r="O4" s="72" t="s">
        <v>4</v>
      </c>
      <c r="P4" s="72" t="s">
        <v>2</v>
      </c>
      <c r="Q4" s="72" t="s">
        <v>3</v>
      </c>
      <c r="R4" s="72" t="s">
        <v>4</v>
      </c>
      <c r="S4" s="72" t="s">
        <v>2</v>
      </c>
      <c r="T4" s="72" t="s">
        <v>3</v>
      </c>
      <c r="U4" s="72" t="s">
        <v>4</v>
      </c>
      <c r="V4" s="72" t="s">
        <v>2</v>
      </c>
      <c r="W4" s="72" t="s">
        <v>3</v>
      </c>
      <c r="X4" s="75" t="s">
        <v>4</v>
      </c>
      <c r="Y4" s="72" t="s">
        <v>2</v>
      </c>
      <c r="Z4" s="72" t="s">
        <v>3</v>
      </c>
      <c r="AA4" s="75" t="s">
        <v>4</v>
      </c>
      <c r="AB4" s="72" t="s">
        <v>2</v>
      </c>
      <c r="AC4" s="72" t="s">
        <v>3</v>
      </c>
      <c r="AD4" s="72" t="s">
        <v>4</v>
      </c>
      <c r="AE4" s="72" t="s">
        <v>2</v>
      </c>
      <c r="AF4" s="72" t="s">
        <v>3</v>
      </c>
      <c r="AG4" s="72" t="s">
        <v>4</v>
      </c>
      <c r="AH4" s="72" t="s">
        <v>2</v>
      </c>
      <c r="AI4" s="72" t="s">
        <v>3</v>
      </c>
      <c r="AJ4" s="72" t="s">
        <v>4</v>
      </c>
      <c r="AK4" s="72" t="s">
        <v>2</v>
      </c>
      <c r="AL4" s="72" t="s">
        <v>3</v>
      </c>
      <c r="AM4" s="72" t="s">
        <v>4</v>
      </c>
      <c r="AN4" s="72" t="s">
        <v>2</v>
      </c>
      <c r="AO4" s="72" t="s">
        <v>3</v>
      </c>
      <c r="AP4" s="72" t="s">
        <v>4</v>
      </c>
      <c r="AQ4" s="72" t="s">
        <v>2</v>
      </c>
      <c r="AR4" s="72" t="s">
        <v>3</v>
      </c>
      <c r="AS4" s="75" t="s">
        <v>4</v>
      </c>
      <c r="AT4" s="164"/>
      <c r="AV4" s="168"/>
      <c r="AW4" s="167"/>
    </row>
    <row r="5" spans="1:49" ht="18.75">
      <c r="A5" s="169"/>
      <c r="B5" s="170"/>
      <c r="C5" s="170"/>
      <c r="D5" s="81" t="s">
        <v>5</v>
      </c>
      <c r="E5" s="81" t="s">
        <v>6</v>
      </c>
      <c r="F5" s="81" t="s">
        <v>7</v>
      </c>
      <c r="G5" s="81" t="s">
        <v>5</v>
      </c>
      <c r="H5" s="81" t="s">
        <v>6</v>
      </c>
      <c r="I5" s="81" t="s">
        <v>7</v>
      </c>
      <c r="J5" s="81" t="s">
        <v>5</v>
      </c>
      <c r="K5" s="81" t="s">
        <v>6</v>
      </c>
      <c r="L5" s="81" t="s">
        <v>7</v>
      </c>
      <c r="M5" s="81" t="s">
        <v>5</v>
      </c>
      <c r="N5" s="81" t="s">
        <v>6</v>
      </c>
      <c r="O5" s="81" t="s">
        <v>7</v>
      </c>
      <c r="P5" s="81" t="s">
        <v>5</v>
      </c>
      <c r="Q5" s="81" t="s">
        <v>6</v>
      </c>
      <c r="R5" s="81" t="s">
        <v>7</v>
      </c>
      <c r="S5" s="81" t="s">
        <v>5</v>
      </c>
      <c r="T5" s="81" t="s">
        <v>6</v>
      </c>
      <c r="U5" s="81" t="s">
        <v>7</v>
      </c>
      <c r="V5" s="81" t="s">
        <v>5</v>
      </c>
      <c r="W5" s="81" t="s">
        <v>6</v>
      </c>
      <c r="X5" s="84" t="s">
        <v>7</v>
      </c>
      <c r="Y5" s="81" t="s">
        <v>5</v>
      </c>
      <c r="Z5" s="81" t="s">
        <v>6</v>
      </c>
      <c r="AA5" s="84" t="s">
        <v>7</v>
      </c>
      <c r="AB5" s="81" t="s">
        <v>5</v>
      </c>
      <c r="AC5" s="81" t="s">
        <v>6</v>
      </c>
      <c r="AD5" s="81" t="s">
        <v>7</v>
      </c>
      <c r="AE5" s="81" t="s">
        <v>5</v>
      </c>
      <c r="AF5" s="81" t="s">
        <v>6</v>
      </c>
      <c r="AG5" s="81" t="s">
        <v>7</v>
      </c>
      <c r="AH5" s="81" t="s">
        <v>5</v>
      </c>
      <c r="AI5" s="81" t="s">
        <v>6</v>
      </c>
      <c r="AJ5" s="81" t="s">
        <v>7</v>
      </c>
      <c r="AK5" s="81" t="s">
        <v>5</v>
      </c>
      <c r="AL5" s="81" t="s">
        <v>6</v>
      </c>
      <c r="AM5" s="81" t="s">
        <v>7</v>
      </c>
      <c r="AN5" s="81" t="s">
        <v>5</v>
      </c>
      <c r="AO5" s="81" t="s">
        <v>6</v>
      </c>
      <c r="AP5" s="81" t="s">
        <v>7</v>
      </c>
      <c r="AQ5" s="81" t="s">
        <v>5</v>
      </c>
      <c r="AR5" s="81" t="s">
        <v>6</v>
      </c>
      <c r="AS5" s="84" t="s">
        <v>7</v>
      </c>
      <c r="AT5" s="170"/>
      <c r="AU5" s="170"/>
      <c r="AV5" s="171"/>
      <c r="AW5" s="167"/>
    </row>
    <row r="6" spans="1:49" ht="18.75">
      <c r="A6" s="172" t="s">
        <v>8</v>
      </c>
      <c r="B6" s="416" t="s">
        <v>9</v>
      </c>
      <c r="C6" s="173" t="s">
        <v>10</v>
      </c>
      <c r="D6" s="42"/>
      <c r="E6" s="43"/>
      <c r="F6" s="43"/>
      <c r="G6" s="43"/>
      <c r="H6" s="43"/>
      <c r="I6" s="90"/>
      <c r="J6" s="12">
        <f>D6+G6</f>
        <v>0</v>
      </c>
      <c r="K6" s="12">
        <f>E6+H6</f>
        <v>0</v>
      </c>
      <c r="L6" s="11">
        <f>F6+I6</f>
        <v>0</v>
      </c>
      <c r="M6" s="42"/>
      <c r="N6" s="43"/>
      <c r="O6" s="11"/>
      <c r="P6" s="42"/>
      <c r="Q6" s="43"/>
      <c r="R6" s="43"/>
      <c r="S6" s="43"/>
      <c r="T6" s="43"/>
      <c r="U6" s="90"/>
      <c r="V6" s="11">
        <f>P6+S6</f>
        <v>0</v>
      </c>
      <c r="W6" s="12">
        <f aca="true" t="shared" si="0" ref="W6:X21">Q6+T6</f>
        <v>0</v>
      </c>
      <c r="X6" s="11">
        <f t="shared" si="0"/>
        <v>0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2">
        <f>AN6+AK6+AH6+AE6+AB6+Y6+S6+P6+M6+G6+D6</f>
        <v>0</v>
      </c>
      <c r="AR6" s="2">
        <f>AO6+AL6+AI6+AF6+AC6+Z6+T6+Q6+N6+H6+E6</f>
        <v>0</v>
      </c>
      <c r="AS6" s="3">
        <f>AP6+AM6+AJ6+AG6+AD6+AA6+U6+R6+O6+I6+F6</f>
        <v>0</v>
      </c>
      <c r="AT6" s="174" t="s">
        <v>10</v>
      </c>
      <c r="AU6" s="416" t="s">
        <v>9</v>
      </c>
      <c r="AV6" s="175" t="s">
        <v>8</v>
      </c>
      <c r="AW6" s="167"/>
    </row>
    <row r="7" spans="1:49" ht="18.75">
      <c r="A7" s="172"/>
      <c r="B7" s="417"/>
      <c r="C7" s="176" t="s">
        <v>11</v>
      </c>
      <c r="D7" s="40"/>
      <c r="E7" s="41"/>
      <c r="F7" s="41"/>
      <c r="G7" s="41">
        <v>2</v>
      </c>
      <c r="H7" s="41">
        <v>23.727</v>
      </c>
      <c r="I7" s="96">
        <v>12083.957</v>
      </c>
      <c r="J7" s="5">
        <f aca="true" t="shared" si="1" ref="J7:J60">D7+G7</f>
        <v>2</v>
      </c>
      <c r="K7" s="5">
        <f aca="true" t="shared" si="2" ref="K7:K60">E7+H7</f>
        <v>23.727</v>
      </c>
      <c r="L7" s="6">
        <f aca="true" t="shared" si="3" ref="L7:L60">F7+I7</f>
        <v>12083.957</v>
      </c>
      <c r="M7" s="40"/>
      <c r="N7" s="41"/>
      <c r="O7" s="15"/>
      <c r="P7" s="40"/>
      <c r="Q7" s="41"/>
      <c r="R7" s="41"/>
      <c r="S7" s="41"/>
      <c r="T7" s="41"/>
      <c r="U7" s="96"/>
      <c r="V7" s="6">
        <f aca="true" t="shared" si="4" ref="V7:X60">P7+S7</f>
        <v>0</v>
      </c>
      <c r="W7" s="5">
        <f t="shared" si="0"/>
        <v>0</v>
      </c>
      <c r="X7" s="6">
        <f t="shared" si="0"/>
        <v>0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5">
        <f aca="true" t="shared" si="5" ref="AQ7:AQ69">AN7+AK7+AH7+AE7+AB7+Y7+S7+P7+M7+G7+D7</f>
        <v>2</v>
      </c>
      <c r="AR7" s="5">
        <f aca="true" t="shared" si="6" ref="AR7:AR70">AO7+AL7+AI7+AF7+AC7+Z7+T7+Q7+N7+H7+E7</f>
        <v>23.727</v>
      </c>
      <c r="AS7" s="6">
        <f aca="true" t="shared" si="7" ref="AS7:AS70">AP7+AM7+AJ7+AG7+AD7+AA7+U7+R7+O7+I7+F7</f>
        <v>12083.957</v>
      </c>
      <c r="AT7" s="177" t="s">
        <v>11</v>
      </c>
      <c r="AU7" s="417"/>
      <c r="AV7" s="175"/>
      <c r="AW7" s="167"/>
    </row>
    <row r="8" spans="1:49" ht="18.75">
      <c r="A8" s="172" t="s">
        <v>12</v>
      </c>
      <c r="B8" s="416" t="s">
        <v>13</v>
      </c>
      <c r="C8" s="178" t="s">
        <v>10</v>
      </c>
      <c r="D8" s="42"/>
      <c r="E8" s="43"/>
      <c r="F8" s="43"/>
      <c r="G8" s="43"/>
      <c r="H8" s="43"/>
      <c r="I8" s="90"/>
      <c r="J8" s="2">
        <f t="shared" si="1"/>
        <v>0</v>
      </c>
      <c r="K8" s="2">
        <f t="shared" si="2"/>
        <v>0</v>
      </c>
      <c r="L8" s="3">
        <f t="shared" si="3"/>
        <v>0</v>
      </c>
      <c r="M8" s="42"/>
      <c r="N8" s="43"/>
      <c r="O8" s="3"/>
      <c r="P8" s="42"/>
      <c r="Q8" s="43"/>
      <c r="R8" s="43"/>
      <c r="S8" s="43"/>
      <c r="T8" s="43"/>
      <c r="U8" s="90"/>
      <c r="V8" s="3">
        <f t="shared" si="4"/>
        <v>0</v>
      </c>
      <c r="W8" s="2">
        <f t="shared" si="0"/>
        <v>0</v>
      </c>
      <c r="X8" s="3">
        <f t="shared" si="0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2">
        <f t="shared" si="5"/>
        <v>0</v>
      </c>
      <c r="AR8" s="2">
        <f t="shared" si="6"/>
        <v>0</v>
      </c>
      <c r="AS8" s="3">
        <f t="shared" si="7"/>
        <v>0</v>
      </c>
      <c r="AT8" s="174" t="s">
        <v>10</v>
      </c>
      <c r="AU8" s="416" t="s">
        <v>13</v>
      </c>
      <c r="AV8" s="175" t="s">
        <v>12</v>
      </c>
      <c r="AW8" s="167"/>
    </row>
    <row r="9" spans="1:49" ht="18.75">
      <c r="A9" s="172"/>
      <c r="B9" s="417"/>
      <c r="C9" s="176" t="s">
        <v>11</v>
      </c>
      <c r="D9" s="40"/>
      <c r="E9" s="41"/>
      <c r="F9" s="41"/>
      <c r="G9" s="41"/>
      <c r="H9" s="41"/>
      <c r="I9" s="96"/>
      <c r="J9" s="5">
        <f t="shared" si="1"/>
        <v>0</v>
      </c>
      <c r="K9" s="5">
        <f t="shared" si="2"/>
        <v>0</v>
      </c>
      <c r="L9" s="6">
        <f t="shared" si="3"/>
        <v>0</v>
      </c>
      <c r="M9" s="40"/>
      <c r="N9" s="41"/>
      <c r="O9" s="15"/>
      <c r="P9" s="40"/>
      <c r="Q9" s="41"/>
      <c r="R9" s="41"/>
      <c r="S9" s="41"/>
      <c r="T9" s="41"/>
      <c r="U9" s="96"/>
      <c r="V9" s="6">
        <f t="shared" si="4"/>
        <v>0</v>
      </c>
      <c r="W9" s="5">
        <f t="shared" si="0"/>
        <v>0</v>
      </c>
      <c r="X9" s="6">
        <f t="shared" si="0"/>
        <v>0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5">
        <f t="shared" si="5"/>
        <v>0</v>
      </c>
      <c r="AR9" s="5">
        <f t="shared" si="6"/>
        <v>0</v>
      </c>
      <c r="AS9" s="6">
        <f t="shared" si="7"/>
        <v>0</v>
      </c>
      <c r="AT9" s="177" t="s">
        <v>11</v>
      </c>
      <c r="AU9" s="417"/>
      <c r="AV9" s="175"/>
      <c r="AW9" s="167"/>
    </row>
    <row r="10" spans="1:49" ht="18.75">
      <c r="A10" s="172" t="s">
        <v>14</v>
      </c>
      <c r="B10" s="416" t="s">
        <v>15</v>
      </c>
      <c r="C10" s="178" t="s">
        <v>10</v>
      </c>
      <c r="D10" s="42"/>
      <c r="E10" s="43"/>
      <c r="F10" s="43"/>
      <c r="G10" s="43"/>
      <c r="H10" s="43"/>
      <c r="I10" s="90"/>
      <c r="J10" s="2">
        <f t="shared" si="1"/>
        <v>0</v>
      </c>
      <c r="K10" s="2">
        <f t="shared" si="2"/>
        <v>0</v>
      </c>
      <c r="L10" s="3">
        <f t="shared" si="3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3">
        <f t="shared" si="4"/>
        <v>0</v>
      </c>
      <c r="W10" s="2">
        <f t="shared" si="0"/>
        <v>0</v>
      </c>
      <c r="X10" s="3">
        <f t="shared" si="0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2">
        <f t="shared" si="5"/>
        <v>0</v>
      </c>
      <c r="AR10" s="2">
        <f t="shared" si="6"/>
        <v>0</v>
      </c>
      <c r="AS10" s="3">
        <f t="shared" si="7"/>
        <v>0</v>
      </c>
      <c r="AT10" s="174" t="s">
        <v>10</v>
      </c>
      <c r="AU10" s="416" t="s">
        <v>15</v>
      </c>
      <c r="AV10" s="175" t="s">
        <v>14</v>
      </c>
      <c r="AW10" s="167"/>
    </row>
    <row r="11" spans="1:49" ht="18.75">
      <c r="A11" s="179"/>
      <c r="B11" s="417"/>
      <c r="C11" s="176" t="s">
        <v>11</v>
      </c>
      <c r="D11" s="40"/>
      <c r="E11" s="41"/>
      <c r="F11" s="41"/>
      <c r="G11" s="41"/>
      <c r="H11" s="41"/>
      <c r="I11" s="96"/>
      <c r="J11" s="5">
        <f t="shared" si="1"/>
        <v>0</v>
      </c>
      <c r="K11" s="5">
        <f t="shared" si="2"/>
        <v>0</v>
      </c>
      <c r="L11" s="6">
        <f t="shared" si="3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6">
        <f t="shared" si="4"/>
        <v>0</v>
      </c>
      <c r="W11" s="5">
        <f t="shared" si="0"/>
        <v>0</v>
      </c>
      <c r="X11" s="6">
        <f t="shared" si="0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5">
        <f t="shared" si="5"/>
        <v>0</v>
      </c>
      <c r="AR11" s="5">
        <f t="shared" si="6"/>
        <v>0</v>
      </c>
      <c r="AS11" s="6">
        <f t="shared" si="7"/>
        <v>0</v>
      </c>
      <c r="AT11" s="180" t="s">
        <v>11</v>
      </c>
      <c r="AU11" s="417"/>
      <c r="AV11" s="181"/>
      <c r="AW11" s="167"/>
    </row>
    <row r="12" spans="1:49" ht="18.75">
      <c r="A12" s="172"/>
      <c r="B12" s="416" t="s">
        <v>16</v>
      </c>
      <c r="C12" s="178" t="s">
        <v>10</v>
      </c>
      <c r="D12" s="42"/>
      <c r="E12" s="43"/>
      <c r="F12" s="43"/>
      <c r="G12" s="43"/>
      <c r="H12" s="43"/>
      <c r="I12" s="90"/>
      <c r="J12" s="2">
        <f t="shared" si="1"/>
        <v>0</v>
      </c>
      <c r="K12" s="2">
        <f t="shared" si="2"/>
        <v>0</v>
      </c>
      <c r="L12" s="3">
        <f t="shared" si="3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3">
        <f t="shared" si="4"/>
        <v>0</v>
      </c>
      <c r="W12" s="2">
        <f t="shared" si="0"/>
        <v>0</v>
      </c>
      <c r="X12" s="3">
        <f t="shared" si="0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2">
        <f t="shared" si="5"/>
        <v>0</v>
      </c>
      <c r="AR12" s="2">
        <f t="shared" si="6"/>
        <v>0</v>
      </c>
      <c r="AS12" s="3">
        <f t="shared" si="7"/>
        <v>0</v>
      </c>
      <c r="AT12" s="174" t="s">
        <v>10</v>
      </c>
      <c r="AU12" s="416" t="s">
        <v>16</v>
      </c>
      <c r="AV12" s="175"/>
      <c r="AW12" s="167"/>
    </row>
    <row r="13" spans="1:49" ht="18.75">
      <c r="A13" s="172" t="s">
        <v>17</v>
      </c>
      <c r="B13" s="417"/>
      <c r="C13" s="176" t="s">
        <v>11</v>
      </c>
      <c r="D13" s="40"/>
      <c r="E13" s="41"/>
      <c r="F13" s="41"/>
      <c r="G13" s="41"/>
      <c r="H13" s="41"/>
      <c r="I13" s="96"/>
      <c r="J13" s="5">
        <f t="shared" si="1"/>
        <v>0</v>
      </c>
      <c r="K13" s="5">
        <f t="shared" si="2"/>
        <v>0</v>
      </c>
      <c r="L13" s="6">
        <f t="shared" si="3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6">
        <f t="shared" si="4"/>
        <v>0</v>
      </c>
      <c r="W13" s="5">
        <f t="shared" si="0"/>
        <v>0</v>
      </c>
      <c r="X13" s="6">
        <f t="shared" si="0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5">
        <f t="shared" si="5"/>
        <v>0</v>
      </c>
      <c r="AR13" s="5">
        <f t="shared" si="6"/>
        <v>0</v>
      </c>
      <c r="AS13" s="6">
        <f t="shared" si="7"/>
        <v>0</v>
      </c>
      <c r="AT13" s="177" t="s">
        <v>11</v>
      </c>
      <c r="AU13" s="417"/>
      <c r="AV13" s="175" t="s">
        <v>17</v>
      </c>
      <c r="AW13" s="167"/>
    </row>
    <row r="14" spans="1:49" ht="18.75">
      <c r="A14" s="172"/>
      <c r="B14" s="416" t="s">
        <v>18</v>
      </c>
      <c r="C14" s="178" t="s">
        <v>10</v>
      </c>
      <c r="D14" s="42"/>
      <c r="E14" s="43"/>
      <c r="F14" s="43"/>
      <c r="G14" s="43">
        <v>72</v>
      </c>
      <c r="H14" s="43">
        <v>667.3668</v>
      </c>
      <c r="I14" s="90">
        <v>87889.238</v>
      </c>
      <c r="J14" s="2">
        <f t="shared" si="1"/>
        <v>72</v>
      </c>
      <c r="K14" s="2">
        <f t="shared" si="2"/>
        <v>667.3668</v>
      </c>
      <c r="L14" s="3">
        <f t="shared" si="3"/>
        <v>87889.238</v>
      </c>
      <c r="M14" s="42"/>
      <c r="N14" s="43"/>
      <c r="O14" s="3"/>
      <c r="P14" s="42"/>
      <c r="Q14" s="43"/>
      <c r="R14" s="43"/>
      <c r="S14" s="43"/>
      <c r="T14" s="43"/>
      <c r="U14" s="90"/>
      <c r="V14" s="3">
        <f t="shared" si="4"/>
        <v>0</v>
      </c>
      <c r="W14" s="2">
        <f t="shared" si="0"/>
        <v>0</v>
      </c>
      <c r="X14" s="3">
        <f t="shared" si="0"/>
        <v>0</v>
      </c>
      <c r="Y14" s="43"/>
      <c r="Z14" s="43"/>
      <c r="AA14" s="43"/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2">
        <f t="shared" si="5"/>
        <v>72</v>
      </c>
      <c r="AR14" s="2">
        <f t="shared" si="6"/>
        <v>667.3668</v>
      </c>
      <c r="AS14" s="3">
        <f t="shared" si="7"/>
        <v>87889.238</v>
      </c>
      <c r="AT14" s="174" t="s">
        <v>10</v>
      </c>
      <c r="AU14" s="416" t="s">
        <v>18</v>
      </c>
      <c r="AV14" s="175"/>
      <c r="AW14" s="167"/>
    </row>
    <row r="15" spans="1:49" ht="18.75">
      <c r="A15" s="172" t="s">
        <v>12</v>
      </c>
      <c r="B15" s="417"/>
      <c r="C15" s="176" t="s">
        <v>11</v>
      </c>
      <c r="D15" s="40"/>
      <c r="E15" s="41"/>
      <c r="F15" s="41"/>
      <c r="G15" s="41"/>
      <c r="H15" s="41"/>
      <c r="I15" s="96"/>
      <c r="J15" s="5">
        <f t="shared" si="1"/>
        <v>0</v>
      </c>
      <c r="K15" s="5">
        <f t="shared" si="2"/>
        <v>0</v>
      </c>
      <c r="L15" s="6">
        <f t="shared" si="3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6">
        <f t="shared" si="4"/>
        <v>0</v>
      </c>
      <c r="W15" s="5">
        <f t="shared" si="0"/>
        <v>0</v>
      </c>
      <c r="X15" s="6">
        <f t="shared" si="0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5">
        <f t="shared" si="5"/>
        <v>0</v>
      </c>
      <c r="AR15" s="5">
        <f t="shared" si="6"/>
        <v>0</v>
      </c>
      <c r="AS15" s="6">
        <f t="shared" si="7"/>
        <v>0</v>
      </c>
      <c r="AT15" s="177" t="s">
        <v>11</v>
      </c>
      <c r="AU15" s="417"/>
      <c r="AV15" s="175" t="s">
        <v>12</v>
      </c>
      <c r="AW15" s="167"/>
    </row>
    <row r="16" spans="1:49" ht="18.75">
      <c r="A16" s="172"/>
      <c r="B16" s="416" t="s">
        <v>19</v>
      </c>
      <c r="C16" s="178" t="s">
        <v>10</v>
      </c>
      <c r="D16" s="42"/>
      <c r="E16" s="43"/>
      <c r="F16" s="43"/>
      <c r="G16" s="43"/>
      <c r="H16" s="43"/>
      <c r="I16" s="90"/>
      <c r="J16" s="2">
        <f t="shared" si="1"/>
        <v>0</v>
      </c>
      <c r="K16" s="2">
        <f t="shared" si="2"/>
        <v>0</v>
      </c>
      <c r="L16" s="3">
        <f t="shared" si="3"/>
        <v>0</v>
      </c>
      <c r="M16" s="42"/>
      <c r="N16" s="43"/>
      <c r="O16" s="3"/>
      <c r="P16" s="42"/>
      <c r="Q16" s="43"/>
      <c r="R16" s="43"/>
      <c r="S16" s="43"/>
      <c r="T16" s="43"/>
      <c r="U16" s="90"/>
      <c r="V16" s="3">
        <f t="shared" si="4"/>
        <v>0</v>
      </c>
      <c r="W16" s="2">
        <f t="shared" si="0"/>
        <v>0</v>
      </c>
      <c r="X16" s="3">
        <f t="shared" si="0"/>
        <v>0</v>
      </c>
      <c r="Y16" s="43"/>
      <c r="Z16" s="43"/>
      <c r="AA16" s="43"/>
      <c r="AB16" s="1"/>
      <c r="AC16" s="2"/>
      <c r="AD16" s="2"/>
      <c r="AE16" s="2"/>
      <c r="AF16" s="2"/>
      <c r="AG16" s="3"/>
      <c r="AH16" s="1"/>
      <c r="AI16" s="2"/>
      <c r="AJ16" s="3"/>
      <c r="AK16" s="1"/>
      <c r="AL16" s="2"/>
      <c r="AM16" s="3"/>
      <c r="AN16" s="1"/>
      <c r="AO16" s="2"/>
      <c r="AP16" s="2"/>
      <c r="AQ16" s="2">
        <f t="shared" si="5"/>
        <v>0</v>
      </c>
      <c r="AR16" s="2">
        <f t="shared" si="6"/>
        <v>0</v>
      </c>
      <c r="AS16" s="3">
        <f t="shared" si="7"/>
        <v>0</v>
      </c>
      <c r="AT16" s="174" t="s">
        <v>10</v>
      </c>
      <c r="AU16" s="416" t="s">
        <v>19</v>
      </c>
      <c r="AV16" s="175"/>
      <c r="AW16" s="167"/>
    </row>
    <row r="17" spans="1:49" ht="18.75">
      <c r="A17" s="172" t="s">
        <v>14</v>
      </c>
      <c r="B17" s="417"/>
      <c r="C17" s="176" t="s">
        <v>11</v>
      </c>
      <c r="D17" s="40"/>
      <c r="E17" s="41"/>
      <c r="F17" s="41"/>
      <c r="G17" s="41"/>
      <c r="H17" s="41"/>
      <c r="I17" s="96"/>
      <c r="J17" s="5">
        <f t="shared" si="1"/>
        <v>0</v>
      </c>
      <c r="K17" s="5">
        <f t="shared" si="2"/>
        <v>0</v>
      </c>
      <c r="L17" s="6">
        <f t="shared" si="3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6">
        <f t="shared" si="4"/>
        <v>0</v>
      </c>
      <c r="W17" s="5">
        <f t="shared" si="0"/>
        <v>0</v>
      </c>
      <c r="X17" s="6">
        <f t="shared" si="0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5">
        <f t="shared" si="5"/>
        <v>0</v>
      </c>
      <c r="AR17" s="5">
        <f t="shared" si="6"/>
        <v>0</v>
      </c>
      <c r="AS17" s="6">
        <f t="shared" si="7"/>
        <v>0</v>
      </c>
      <c r="AT17" s="177" t="s">
        <v>11</v>
      </c>
      <c r="AU17" s="417"/>
      <c r="AV17" s="175" t="s">
        <v>14</v>
      </c>
      <c r="AW17" s="167"/>
    </row>
    <row r="18" spans="1:49" ht="18.75">
      <c r="A18" s="172"/>
      <c r="B18" s="416" t="s">
        <v>20</v>
      </c>
      <c r="C18" s="178" t="s">
        <v>10</v>
      </c>
      <c r="D18" s="42"/>
      <c r="E18" s="43"/>
      <c r="F18" s="43"/>
      <c r="G18" s="43"/>
      <c r="H18" s="43"/>
      <c r="I18" s="90"/>
      <c r="J18" s="2">
        <f t="shared" si="1"/>
        <v>0</v>
      </c>
      <c r="K18" s="2">
        <f t="shared" si="2"/>
        <v>0</v>
      </c>
      <c r="L18" s="3">
        <f t="shared" si="3"/>
        <v>0</v>
      </c>
      <c r="M18" s="42"/>
      <c r="N18" s="43"/>
      <c r="O18" s="3"/>
      <c r="P18" s="42"/>
      <c r="Q18" s="43"/>
      <c r="R18" s="43"/>
      <c r="S18" s="43"/>
      <c r="T18" s="43"/>
      <c r="U18" s="90"/>
      <c r="V18" s="3">
        <f t="shared" si="4"/>
        <v>0</v>
      </c>
      <c r="W18" s="2">
        <f t="shared" si="0"/>
        <v>0</v>
      </c>
      <c r="X18" s="3">
        <f t="shared" si="0"/>
        <v>0</v>
      </c>
      <c r="Y18" s="43"/>
      <c r="Z18" s="43"/>
      <c r="AA18" s="43"/>
      <c r="AB18" s="1"/>
      <c r="AC18" s="2"/>
      <c r="AD18" s="2"/>
      <c r="AE18" s="2"/>
      <c r="AF18" s="2"/>
      <c r="AG18" s="3"/>
      <c r="AH18" s="1"/>
      <c r="AI18" s="2"/>
      <c r="AJ18" s="3"/>
      <c r="AK18" s="1"/>
      <c r="AL18" s="2"/>
      <c r="AM18" s="3"/>
      <c r="AN18" s="1"/>
      <c r="AO18" s="2"/>
      <c r="AP18" s="2"/>
      <c r="AQ18" s="2">
        <f t="shared" si="5"/>
        <v>0</v>
      </c>
      <c r="AR18" s="2">
        <f t="shared" si="6"/>
        <v>0</v>
      </c>
      <c r="AS18" s="3">
        <f t="shared" si="7"/>
        <v>0</v>
      </c>
      <c r="AT18" s="174" t="s">
        <v>10</v>
      </c>
      <c r="AU18" s="416" t="s">
        <v>20</v>
      </c>
      <c r="AV18" s="175"/>
      <c r="AW18" s="167"/>
    </row>
    <row r="19" spans="1:49" ht="18.75">
      <c r="A19" s="179"/>
      <c r="B19" s="417"/>
      <c r="C19" s="176" t="s">
        <v>11</v>
      </c>
      <c r="D19" s="40"/>
      <c r="E19" s="41"/>
      <c r="F19" s="41"/>
      <c r="G19" s="41"/>
      <c r="H19" s="41"/>
      <c r="I19" s="96"/>
      <c r="J19" s="5">
        <f t="shared" si="1"/>
        <v>0</v>
      </c>
      <c r="K19" s="5">
        <f t="shared" si="2"/>
        <v>0</v>
      </c>
      <c r="L19" s="6">
        <f t="shared" si="3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6">
        <f t="shared" si="4"/>
        <v>0</v>
      </c>
      <c r="W19" s="5">
        <f t="shared" si="0"/>
        <v>0</v>
      </c>
      <c r="X19" s="6">
        <f t="shared" si="0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5">
        <f t="shared" si="5"/>
        <v>0</v>
      </c>
      <c r="AR19" s="5">
        <f t="shared" si="6"/>
        <v>0</v>
      </c>
      <c r="AS19" s="6">
        <f t="shared" si="7"/>
        <v>0</v>
      </c>
      <c r="AT19" s="180" t="s">
        <v>11</v>
      </c>
      <c r="AU19" s="417"/>
      <c r="AV19" s="181"/>
      <c r="AW19" s="167"/>
    </row>
    <row r="20" spans="1:49" ht="18.75">
      <c r="A20" s="172" t="s">
        <v>21</v>
      </c>
      <c r="B20" s="416" t="s">
        <v>22</v>
      </c>
      <c r="C20" s="178" t="s">
        <v>10</v>
      </c>
      <c r="D20" s="42"/>
      <c r="E20" s="43"/>
      <c r="F20" s="43"/>
      <c r="G20" s="43"/>
      <c r="H20" s="43"/>
      <c r="I20" s="90"/>
      <c r="J20" s="2">
        <f t="shared" si="1"/>
        <v>0</v>
      </c>
      <c r="K20" s="2">
        <f t="shared" si="2"/>
        <v>0</v>
      </c>
      <c r="L20" s="3">
        <f t="shared" si="3"/>
        <v>0</v>
      </c>
      <c r="M20" s="42"/>
      <c r="N20" s="43"/>
      <c r="O20" s="3"/>
      <c r="P20" s="42"/>
      <c r="Q20" s="43"/>
      <c r="R20" s="43"/>
      <c r="S20" s="43"/>
      <c r="T20" s="43"/>
      <c r="U20" s="90"/>
      <c r="V20" s="3">
        <f t="shared" si="4"/>
        <v>0</v>
      </c>
      <c r="W20" s="2">
        <f t="shared" si="0"/>
        <v>0</v>
      </c>
      <c r="X20" s="3">
        <f t="shared" si="0"/>
        <v>0</v>
      </c>
      <c r="Y20" s="43"/>
      <c r="Z20" s="43"/>
      <c r="AA20" s="4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2">
        <f t="shared" si="5"/>
        <v>0</v>
      </c>
      <c r="AR20" s="2">
        <f t="shared" si="6"/>
        <v>0</v>
      </c>
      <c r="AS20" s="3">
        <f t="shared" si="7"/>
        <v>0</v>
      </c>
      <c r="AT20" s="174" t="s">
        <v>10</v>
      </c>
      <c r="AU20" s="416" t="s">
        <v>22</v>
      </c>
      <c r="AV20" s="175" t="s">
        <v>21</v>
      </c>
      <c r="AW20" s="167"/>
    </row>
    <row r="21" spans="1:49" ht="18.75">
      <c r="A21" s="172" t="s">
        <v>12</v>
      </c>
      <c r="B21" s="417"/>
      <c r="C21" s="176" t="s">
        <v>11</v>
      </c>
      <c r="D21" s="40"/>
      <c r="E21" s="41"/>
      <c r="F21" s="41"/>
      <c r="G21" s="41"/>
      <c r="H21" s="41"/>
      <c r="I21" s="96"/>
      <c r="J21" s="5">
        <f t="shared" si="1"/>
        <v>0</v>
      </c>
      <c r="K21" s="5">
        <f t="shared" si="2"/>
        <v>0</v>
      </c>
      <c r="L21" s="6">
        <f t="shared" si="3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6">
        <f t="shared" si="4"/>
        <v>0</v>
      </c>
      <c r="W21" s="5">
        <f t="shared" si="0"/>
        <v>0</v>
      </c>
      <c r="X21" s="6">
        <f t="shared" si="0"/>
        <v>0</v>
      </c>
      <c r="Y21" s="41"/>
      <c r="Z21" s="41"/>
      <c r="AA21" s="41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5">
        <f t="shared" si="5"/>
        <v>0</v>
      </c>
      <c r="AR21" s="5">
        <f t="shared" si="6"/>
        <v>0</v>
      </c>
      <c r="AS21" s="6">
        <f t="shared" si="7"/>
        <v>0</v>
      </c>
      <c r="AT21" s="177" t="s">
        <v>11</v>
      </c>
      <c r="AU21" s="417"/>
      <c r="AV21" s="175" t="s">
        <v>12</v>
      </c>
      <c r="AW21" s="167"/>
    </row>
    <row r="22" spans="1:49" ht="18.75">
      <c r="A22" s="172" t="s">
        <v>14</v>
      </c>
      <c r="B22" s="416" t="s">
        <v>23</v>
      </c>
      <c r="C22" s="178" t="s">
        <v>10</v>
      </c>
      <c r="D22" s="42"/>
      <c r="E22" s="43"/>
      <c r="F22" s="43"/>
      <c r="G22" s="43"/>
      <c r="H22" s="43"/>
      <c r="I22" s="90"/>
      <c r="J22" s="2">
        <f t="shared" si="1"/>
        <v>0</v>
      </c>
      <c r="K22" s="2">
        <f t="shared" si="2"/>
        <v>0</v>
      </c>
      <c r="L22" s="3">
        <f t="shared" si="3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3">
        <f t="shared" si="4"/>
        <v>0</v>
      </c>
      <c r="W22" s="2">
        <f t="shared" si="4"/>
        <v>0</v>
      </c>
      <c r="X22" s="3">
        <f t="shared" si="4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2">
        <f t="shared" si="5"/>
        <v>0</v>
      </c>
      <c r="AR22" s="2">
        <f t="shared" si="6"/>
        <v>0</v>
      </c>
      <c r="AS22" s="3">
        <f t="shared" si="7"/>
        <v>0</v>
      </c>
      <c r="AT22" s="174" t="s">
        <v>10</v>
      </c>
      <c r="AU22" s="416" t="s">
        <v>23</v>
      </c>
      <c r="AV22" s="175" t="s">
        <v>14</v>
      </c>
      <c r="AW22" s="167"/>
    </row>
    <row r="23" spans="1:49" ht="18.75">
      <c r="A23" s="179"/>
      <c r="B23" s="417"/>
      <c r="C23" s="176" t="s">
        <v>11</v>
      </c>
      <c r="D23" s="40"/>
      <c r="E23" s="41"/>
      <c r="F23" s="41"/>
      <c r="G23" s="41"/>
      <c r="H23" s="41"/>
      <c r="I23" s="96"/>
      <c r="J23" s="5">
        <f t="shared" si="1"/>
        <v>0</v>
      </c>
      <c r="K23" s="5">
        <f t="shared" si="2"/>
        <v>0</v>
      </c>
      <c r="L23" s="6">
        <f t="shared" si="3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6">
        <f t="shared" si="4"/>
        <v>0</v>
      </c>
      <c r="W23" s="5">
        <f t="shared" si="4"/>
        <v>0</v>
      </c>
      <c r="X23" s="6">
        <f t="shared" si="4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5">
        <f t="shared" si="5"/>
        <v>0</v>
      </c>
      <c r="AR23" s="5">
        <f t="shared" si="6"/>
        <v>0</v>
      </c>
      <c r="AS23" s="6">
        <f t="shared" si="7"/>
        <v>0</v>
      </c>
      <c r="AT23" s="180" t="s">
        <v>11</v>
      </c>
      <c r="AU23" s="417"/>
      <c r="AV23" s="181"/>
      <c r="AW23" s="167"/>
    </row>
    <row r="24" spans="1:49" ht="18.75">
      <c r="A24" s="172"/>
      <c r="B24" s="416" t="s">
        <v>24</v>
      </c>
      <c r="C24" s="178" t="s">
        <v>10</v>
      </c>
      <c r="D24" s="42"/>
      <c r="E24" s="43"/>
      <c r="F24" s="43"/>
      <c r="G24" s="43"/>
      <c r="H24" s="43"/>
      <c r="I24" s="90"/>
      <c r="J24" s="2">
        <f t="shared" si="1"/>
        <v>0</v>
      </c>
      <c r="K24" s="2">
        <f t="shared" si="2"/>
        <v>0</v>
      </c>
      <c r="L24" s="3">
        <f t="shared" si="3"/>
        <v>0</v>
      </c>
      <c r="M24" s="42"/>
      <c r="N24" s="43"/>
      <c r="O24" s="3"/>
      <c r="P24" s="42"/>
      <c r="Q24" s="43"/>
      <c r="R24" s="43"/>
      <c r="S24" s="43"/>
      <c r="T24" s="43"/>
      <c r="U24" s="90"/>
      <c r="V24" s="3">
        <f t="shared" si="4"/>
        <v>0</v>
      </c>
      <c r="W24" s="2">
        <f t="shared" si="4"/>
        <v>0</v>
      </c>
      <c r="X24" s="3">
        <f t="shared" si="4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2">
        <f t="shared" si="5"/>
        <v>0</v>
      </c>
      <c r="AR24" s="2">
        <f t="shared" si="6"/>
        <v>0</v>
      </c>
      <c r="AS24" s="3">
        <f t="shared" si="7"/>
        <v>0</v>
      </c>
      <c r="AT24" s="174" t="s">
        <v>10</v>
      </c>
      <c r="AU24" s="416" t="s">
        <v>24</v>
      </c>
      <c r="AV24" s="175"/>
      <c r="AW24" s="167"/>
    </row>
    <row r="25" spans="1:49" ht="18.75">
      <c r="A25" s="172" t="s">
        <v>25</v>
      </c>
      <c r="B25" s="417"/>
      <c r="C25" s="176" t="s">
        <v>11</v>
      </c>
      <c r="D25" s="40"/>
      <c r="E25" s="41"/>
      <c r="F25" s="41"/>
      <c r="G25" s="41">
        <v>2</v>
      </c>
      <c r="H25" s="41">
        <v>20.105</v>
      </c>
      <c r="I25" s="96">
        <v>3700.652</v>
      </c>
      <c r="J25" s="5">
        <f t="shared" si="1"/>
        <v>2</v>
      </c>
      <c r="K25" s="5">
        <f t="shared" si="2"/>
        <v>20.105</v>
      </c>
      <c r="L25" s="6">
        <f t="shared" si="3"/>
        <v>3700.652</v>
      </c>
      <c r="M25" s="40"/>
      <c r="N25" s="41"/>
      <c r="O25" s="15"/>
      <c r="P25" s="40"/>
      <c r="Q25" s="41"/>
      <c r="R25" s="41"/>
      <c r="S25" s="41"/>
      <c r="T25" s="41"/>
      <c r="U25" s="96"/>
      <c r="V25" s="6">
        <f t="shared" si="4"/>
        <v>0</v>
      </c>
      <c r="W25" s="5">
        <f t="shared" si="4"/>
        <v>0</v>
      </c>
      <c r="X25" s="6">
        <f t="shared" si="4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5">
        <f t="shared" si="5"/>
        <v>2</v>
      </c>
      <c r="AR25" s="5">
        <f t="shared" si="6"/>
        <v>20.105</v>
      </c>
      <c r="AS25" s="6">
        <f t="shared" si="7"/>
        <v>3700.652</v>
      </c>
      <c r="AT25" s="177" t="s">
        <v>11</v>
      </c>
      <c r="AU25" s="417"/>
      <c r="AV25" s="175" t="s">
        <v>25</v>
      </c>
      <c r="AW25" s="167"/>
    </row>
    <row r="26" spans="1:49" ht="18.75">
      <c r="A26" s="172"/>
      <c r="B26" s="416" t="s">
        <v>26</v>
      </c>
      <c r="C26" s="178" t="s">
        <v>10</v>
      </c>
      <c r="D26" s="42"/>
      <c r="E26" s="43"/>
      <c r="F26" s="43"/>
      <c r="G26" s="43"/>
      <c r="H26" s="43"/>
      <c r="I26" s="90"/>
      <c r="J26" s="2">
        <f t="shared" si="1"/>
        <v>0</v>
      </c>
      <c r="K26" s="2">
        <f t="shared" si="2"/>
        <v>0</v>
      </c>
      <c r="L26" s="3">
        <f t="shared" si="3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3">
        <f t="shared" si="4"/>
        <v>0</v>
      </c>
      <c r="W26" s="2">
        <f t="shared" si="4"/>
        <v>0</v>
      </c>
      <c r="X26" s="3">
        <f t="shared" si="4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2">
        <f t="shared" si="5"/>
        <v>0</v>
      </c>
      <c r="AR26" s="2">
        <f t="shared" si="6"/>
        <v>0</v>
      </c>
      <c r="AS26" s="3">
        <f t="shared" si="7"/>
        <v>0</v>
      </c>
      <c r="AT26" s="174" t="s">
        <v>10</v>
      </c>
      <c r="AU26" s="416" t="s">
        <v>26</v>
      </c>
      <c r="AV26" s="175"/>
      <c r="AW26" s="167"/>
    </row>
    <row r="27" spans="1:49" ht="18.75">
      <c r="A27" s="172" t="s">
        <v>12</v>
      </c>
      <c r="B27" s="417"/>
      <c r="C27" s="176" t="s">
        <v>11</v>
      </c>
      <c r="D27" s="40"/>
      <c r="E27" s="41"/>
      <c r="F27" s="41"/>
      <c r="G27" s="41"/>
      <c r="H27" s="41"/>
      <c r="I27" s="96"/>
      <c r="J27" s="5">
        <f t="shared" si="1"/>
        <v>0</v>
      </c>
      <c r="K27" s="5">
        <f t="shared" si="2"/>
        <v>0</v>
      </c>
      <c r="L27" s="6">
        <f t="shared" si="3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6">
        <f t="shared" si="4"/>
        <v>0</v>
      </c>
      <c r="W27" s="5">
        <f t="shared" si="4"/>
        <v>0</v>
      </c>
      <c r="X27" s="6">
        <f t="shared" si="4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5">
        <f t="shared" si="5"/>
        <v>0</v>
      </c>
      <c r="AR27" s="5">
        <f t="shared" si="6"/>
        <v>0</v>
      </c>
      <c r="AS27" s="6">
        <f t="shared" si="7"/>
        <v>0</v>
      </c>
      <c r="AT27" s="177" t="s">
        <v>11</v>
      </c>
      <c r="AU27" s="417"/>
      <c r="AV27" s="175" t="s">
        <v>12</v>
      </c>
      <c r="AW27" s="167"/>
    </row>
    <row r="28" spans="1:49" ht="18.75">
      <c r="A28" s="172"/>
      <c r="B28" s="416" t="s">
        <v>27</v>
      </c>
      <c r="C28" s="178" t="s">
        <v>10</v>
      </c>
      <c r="D28" s="42"/>
      <c r="E28" s="43"/>
      <c r="F28" s="43"/>
      <c r="G28" s="43"/>
      <c r="H28" s="43"/>
      <c r="I28" s="90"/>
      <c r="J28" s="2">
        <f t="shared" si="1"/>
        <v>0</v>
      </c>
      <c r="K28" s="2">
        <f t="shared" si="2"/>
        <v>0</v>
      </c>
      <c r="L28" s="3">
        <f t="shared" si="3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3">
        <f t="shared" si="4"/>
        <v>0</v>
      </c>
      <c r="W28" s="2">
        <f t="shared" si="4"/>
        <v>0</v>
      </c>
      <c r="X28" s="3">
        <f t="shared" si="4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2">
        <f t="shared" si="5"/>
        <v>0</v>
      </c>
      <c r="AR28" s="2">
        <f t="shared" si="6"/>
        <v>0</v>
      </c>
      <c r="AS28" s="3">
        <f t="shared" si="7"/>
        <v>0</v>
      </c>
      <c r="AT28" s="174" t="s">
        <v>10</v>
      </c>
      <c r="AU28" s="416" t="s">
        <v>27</v>
      </c>
      <c r="AV28" s="175"/>
      <c r="AW28" s="167"/>
    </row>
    <row r="29" spans="1:49" ht="18.75">
      <c r="A29" s="172" t="s">
        <v>14</v>
      </c>
      <c r="B29" s="417"/>
      <c r="C29" s="176" t="s">
        <v>11</v>
      </c>
      <c r="D29" s="40"/>
      <c r="E29" s="41"/>
      <c r="F29" s="41"/>
      <c r="G29" s="41"/>
      <c r="H29" s="41"/>
      <c r="I29" s="96"/>
      <c r="J29" s="5">
        <f t="shared" si="1"/>
        <v>0</v>
      </c>
      <c r="K29" s="5">
        <f t="shared" si="2"/>
        <v>0</v>
      </c>
      <c r="L29" s="6">
        <f t="shared" si="3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6">
        <f t="shared" si="4"/>
        <v>0</v>
      </c>
      <c r="W29" s="5">
        <f t="shared" si="4"/>
        <v>0</v>
      </c>
      <c r="X29" s="6">
        <f t="shared" si="4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5">
        <f t="shared" si="5"/>
        <v>0</v>
      </c>
      <c r="AR29" s="5">
        <f t="shared" si="6"/>
        <v>0</v>
      </c>
      <c r="AS29" s="6">
        <f t="shared" si="7"/>
        <v>0</v>
      </c>
      <c r="AT29" s="177" t="s">
        <v>11</v>
      </c>
      <c r="AU29" s="417"/>
      <c r="AV29" s="175" t="s">
        <v>14</v>
      </c>
      <c r="AW29" s="167"/>
    </row>
    <row r="30" spans="1:49" ht="18.75">
      <c r="A30" s="172"/>
      <c r="B30" s="416" t="s">
        <v>28</v>
      </c>
      <c r="C30" s="178" t="s">
        <v>10</v>
      </c>
      <c r="D30" s="42"/>
      <c r="E30" s="43"/>
      <c r="F30" s="43"/>
      <c r="G30" s="43"/>
      <c r="H30" s="43"/>
      <c r="I30" s="90"/>
      <c r="J30" s="2">
        <f t="shared" si="1"/>
        <v>0</v>
      </c>
      <c r="K30" s="2">
        <f t="shared" si="2"/>
        <v>0</v>
      </c>
      <c r="L30" s="3">
        <f t="shared" si="3"/>
        <v>0</v>
      </c>
      <c r="M30" s="42"/>
      <c r="N30" s="43"/>
      <c r="O30" s="3"/>
      <c r="P30" s="42"/>
      <c r="Q30" s="43"/>
      <c r="R30" s="43"/>
      <c r="S30" s="43"/>
      <c r="T30" s="43"/>
      <c r="U30" s="90"/>
      <c r="V30" s="3">
        <f t="shared" si="4"/>
        <v>0</v>
      </c>
      <c r="W30" s="2">
        <f t="shared" si="4"/>
        <v>0</v>
      </c>
      <c r="X30" s="3">
        <f t="shared" si="4"/>
        <v>0</v>
      </c>
      <c r="Y30" s="43"/>
      <c r="Z30" s="43"/>
      <c r="AA30" s="43"/>
      <c r="AB30" s="1"/>
      <c r="AC30" s="2"/>
      <c r="AD30" s="2"/>
      <c r="AE30" s="2"/>
      <c r="AF30" s="2"/>
      <c r="AG30" s="3"/>
      <c r="AH30" s="1">
        <v>3</v>
      </c>
      <c r="AI30" s="2">
        <v>0.0153</v>
      </c>
      <c r="AJ30" s="3">
        <v>49.178</v>
      </c>
      <c r="AK30" s="1"/>
      <c r="AL30" s="2"/>
      <c r="AM30" s="3"/>
      <c r="AN30" s="1">
        <v>0</v>
      </c>
      <c r="AO30" s="2">
        <v>0</v>
      </c>
      <c r="AP30" s="2">
        <v>0</v>
      </c>
      <c r="AQ30" s="2">
        <f t="shared" si="5"/>
        <v>3</v>
      </c>
      <c r="AR30" s="2">
        <f t="shared" si="6"/>
        <v>0.0153</v>
      </c>
      <c r="AS30" s="3">
        <f t="shared" si="7"/>
        <v>49.178</v>
      </c>
      <c r="AT30" s="174" t="s">
        <v>10</v>
      </c>
      <c r="AU30" s="416" t="s">
        <v>28</v>
      </c>
      <c r="AV30" s="182"/>
      <c r="AW30" s="167"/>
    </row>
    <row r="31" spans="1:49" ht="18.75">
      <c r="A31" s="179"/>
      <c r="B31" s="417"/>
      <c r="C31" s="176" t="s">
        <v>11</v>
      </c>
      <c r="D31" s="40"/>
      <c r="E31" s="41"/>
      <c r="F31" s="41"/>
      <c r="G31" s="41"/>
      <c r="H31" s="41"/>
      <c r="I31" s="96"/>
      <c r="J31" s="5">
        <f t="shared" si="1"/>
        <v>0</v>
      </c>
      <c r="K31" s="5">
        <f t="shared" si="2"/>
        <v>0</v>
      </c>
      <c r="L31" s="6">
        <f t="shared" si="3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6">
        <f t="shared" si="4"/>
        <v>0</v>
      </c>
      <c r="W31" s="5">
        <f t="shared" si="4"/>
        <v>0</v>
      </c>
      <c r="X31" s="6">
        <f t="shared" si="4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5">
        <f t="shared" si="5"/>
        <v>0</v>
      </c>
      <c r="AR31" s="5">
        <f t="shared" si="6"/>
        <v>0</v>
      </c>
      <c r="AS31" s="6">
        <f t="shared" si="7"/>
        <v>0</v>
      </c>
      <c r="AT31" s="180" t="s">
        <v>11</v>
      </c>
      <c r="AU31" s="417"/>
      <c r="AV31" s="181"/>
      <c r="AW31" s="167"/>
    </row>
    <row r="32" spans="1:49" ht="18.75">
      <c r="A32" s="172" t="s">
        <v>29</v>
      </c>
      <c r="B32" s="416" t="s">
        <v>30</v>
      </c>
      <c r="C32" s="178" t="s">
        <v>10</v>
      </c>
      <c r="D32" s="42"/>
      <c r="E32" s="43"/>
      <c r="F32" s="43"/>
      <c r="G32" s="43"/>
      <c r="H32" s="43"/>
      <c r="I32" s="90"/>
      <c r="J32" s="2">
        <f t="shared" si="1"/>
        <v>0</v>
      </c>
      <c r="K32" s="2">
        <f t="shared" si="2"/>
        <v>0</v>
      </c>
      <c r="L32" s="3">
        <f t="shared" si="3"/>
        <v>0</v>
      </c>
      <c r="M32" s="42"/>
      <c r="N32" s="43"/>
      <c r="O32" s="3"/>
      <c r="P32" s="42"/>
      <c r="Q32" s="43"/>
      <c r="R32" s="43"/>
      <c r="S32" s="43"/>
      <c r="T32" s="43"/>
      <c r="U32" s="90"/>
      <c r="V32" s="3">
        <f t="shared" si="4"/>
        <v>0</v>
      </c>
      <c r="W32" s="2">
        <f t="shared" si="4"/>
        <v>0</v>
      </c>
      <c r="X32" s="3">
        <f t="shared" si="4"/>
        <v>0</v>
      </c>
      <c r="Y32" s="43"/>
      <c r="Z32" s="43"/>
      <c r="AA32" s="43"/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2">
        <f t="shared" si="5"/>
        <v>0</v>
      </c>
      <c r="AR32" s="2">
        <f t="shared" si="6"/>
        <v>0</v>
      </c>
      <c r="AS32" s="3">
        <f t="shared" si="7"/>
        <v>0</v>
      </c>
      <c r="AT32" s="174" t="s">
        <v>10</v>
      </c>
      <c r="AU32" s="416" t="s">
        <v>30</v>
      </c>
      <c r="AV32" s="175" t="s">
        <v>29</v>
      </c>
      <c r="AW32" s="167"/>
    </row>
    <row r="33" spans="1:49" ht="18.75">
      <c r="A33" s="172" t="s">
        <v>31</v>
      </c>
      <c r="B33" s="417"/>
      <c r="C33" s="176" t="s">
        <v>11</v>
      </c>
      <c r="D33" s="40"/>
      <c r="E33" s="41"/>
      <c r="F33" s="41"/>
      <c r="G33" s="41"/>
      <c r="H33" s="41"/>
      <c r="I33" s="96"/>
      <c r="J33" s="5">
        <f t="shared" si="1"/>
        <v>0</v>
      </c>
      <c r="K33" s="5">
        <f t="shared" si="2"/>
        <v>0</v>
      </c>
      <c r="L33" s="6">
        <f t="shared" si="3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6">
        <f t="shared" si="4"/>
        <v>0</v>
      </c>
      <c r="W33" s="5">
        <f t="shared" si="4"/>
        <v>0</v>
      </c>
      <c r="X33" s="6">
        <f t="shared" si="4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5">
        <f t="shared" si="5"/>
        <v>0</v>
      </c>
      <c r="AR33" s="5">
        <f t="shared" si="6"/>
        <v>0</v>
      </c>
      <c r="AS33" s="6">
        <f t="shared" si="7"/>
        <v>0</v>
      </c>
      <c r="AT33" s="177" t="s">
        <v>11</v>
      </c>
      <c r="AU33" s="417"/>
      <c r="AV33" s="175" t="s">
        <v>31</v>
      </c>
      <c r="AW33" s="167"/>
    </row>
    <row r="34" spans="1:49" ht="18.75">
      <c r="A34" s="172" t="s">
        <v>12</v>
      </c>
      <c r="B34" s="416" t="s">
        <v>32</v>
      </c>
      <c r="C34" s="178" t="s">
        <v>10</v>
      </c>
      <c r="D34" s="42"/>
      <c r="E34" s="43"/>
      <c r="F34" s="43"/>
      <c r="G34" s="43"/>
      <c r="H34" s="43"/>
      <c r="I34" s="90"/>
      <c r="J34" s="2">
        <f t="shared" si="1"/>
        <v>0</v>
      </c>
      <c r="K34" s="2">
        <f t="shared" si="2"/>
        <v>0</v>
      </c>
      <c r="L34" s="3">
        <f t="shared" si="3"/>
        <v>0</v>
      </c>
      <c r="M34" s="42"/>
      <c r="N34" s="43"/>
      <c r="O34" s="3"/>
      <c r="P34" s="42"/>
      <c r="Q34" s="43"/>
      <c r="R34" s="43"/>
      <c r="S34" s="43"/>
      <c r="T34" s="43"/>
      <c r="U34" s="90"/>
      <c r="V34" s="3">
        <f t="shared" si="4"/>
        <v>0</v>
      </c>
      <c r="W34" s="2">
        <f t="shared" si="4"/>
        <v>0</v>
      </c>
      <c r="X34" s="3">
        <f t="shared" si="4"/>
        <v>0</v>
      </c>
      <c r="Y34" s="43"/>
      <c r="Z34" s="43"/>
      <c r="AA34" s="43"/>
      <c r="AB34" s="1"/>
      <c r="AC34" s="2"/>
      <c r="AD34" s="2"/>
      <c r="AE34" s="2"/>
      <c r="AF34" s="2"/>
      <c r="AG34" s="3"/>
      <c r="AH34" s="1"/>
      <c r="AI34" s="2"/>
      <c r="AJ34" s="3"/>
      <c r="AK34" s="1"/>
      <c r="AL34" s="2"/>
      <c r="AM34" s="3"/>
      <c r="AN34" s="1">
        <v>0</v>
      </c>
      <c r="AO34" s="2">
        <v>0</v>
      </c>
      <c r="AP34" s="2">
        <v>0</v>
      </c>
      <c r="AQ34" s="2">
        <f t="shared" si="5"/>
        <v>0</v>
      </c>
      <c r="AR34" s="2">
        <f t="shared" si="6"/>
        <v>0</v>
      </c>
      <c r="AS34" s="3">
        <f t="shared" si="7"/>
        <v>0</v>
      </c>
      <c r="AT34" s="174" t="s">
        <v>10</v>
      </c>
      <c r="AU34" s="416" t="s">
        <v>32</v>
      </c>
      <c r="AV34" s="175" t="s">
        <v>12</v>
      </c>
      <c r="AW34" s="167"/>
    </row>
    <row r="35" spans="1:49" ht="18.75">
      <c r="A35" s="179" t="s">
        <v>14</v>
      </c>
      <c r="B35" s="417"/>
      <c r="C35" s="176" t="s">
        <v>11</v>
      </c>
      <c r="D35" s="40"/>
      <c r="E35" s="41"/>
      <c r="F35" s="41"/>
      <c r="G35" s="41"/>
      <c r="H35" s="41"/>
      <c r="I35" s="96"/>
      <c r="J35" s="5">
        <f t="shared" si="1"/>
        <v>0</v>
      </c>
      <c r="K35" s="5">
        <f t="shared" si="2"/>
        <v>0</v>
      </c>
      <c r="L35" s="6">
        <f t="shared" si="3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6">
        <f t="shared" si="4"/>
        <v>0</v>
      </c>
      <c r="W35" s="5">
        <f t="shared" si="4"/>
        <v>0</v>
      </c>
      <c r="X35" s="6">
        <f t="shared" si="4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5">
        <f t="shared" si="5"/>
        <v>0</v>
      </c>
      <c r="AR35" s="5">
        <f t="shared" si="6"/>
        <v>0</v>
      </c>
      <c r="AS35" s="6">
        <f t="shared" si="7"/>
        <v>0</v>
      </c>
      <c r="AT35" s="180" t="s">
        <v>11</v>
      </c>
      <c r="AU35" s="417"/>
      <c r="AV35" s="181" t="s">
        <v>14</v>
      </c>
      <c r="AW35" s="167"/>
    </row>
    <row r="36" spans="1:49" ht="18.75">
      <c r="A36" s="172" t="s">
        <v>33</v>
      </c>
      <c r="B36" s="416" t="s">
        <v>34</v>
      </c>
      <c r="C36" s="178" t="s">
        <v>10</v>
      </c>
      <c r="D36" s="42"/>
      <c r="E36" s="43"/>
      <c r="F36" s="43"/>
      <c r="G36" s="43"/>
      <c r="H36" s="43"/>
      <c r="I36" s="90"/>
      <c r="J36" s="2">
        <f t="shared" si="1"/>
        <v>0</v>
      </c>
      <c r="K36" s="2">
        <f t="shared" si="2"/>
        <v>0</v>
      </c>
      <c r="L36" s="3">
        <f t="shared" si="3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3">
        <f t="shared" si="4"/>
        <v>0</v>
      </c>
      <c r="W36" s="2">
        <f t="shared" si="4"/>
        <v>0</v>
      </c>
      <c r="X36" s="3">
        <f t="shared" si="4"/>
        <v>0</v>
      </c>
      <c r="Y36" s="43"/>
      <c r="Z36" s="43"/>
      <c r="AA36" s="4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2">
        <f t="shared" si="5"/>
        <v>0</v>
      </c>
      <c r="AR36" s="2">
        <f t="shared" si="6"/>
        <v>0</v>
      </c>
      <c r="AS36" s="3">
        <f t="shared" si="7"/>
        <v>0</v>
      </c>
      <c r="AT36" s="174" t="s">
        <v>10</v>
      </c>
      <c r="AU36" s="416" t="s">
        <v>34</v>
      </c>
      <c r="AV36" s="175" t="s">
        <v>33</v>
      </c>
      <c r="AW36" s="167"/>
    </row>
    <row r="37" spans="1:49" ht="18.75">
      <c r="A37" s="172" t="s">
        <v>12</v>
      </c>
      <c r="B37" s="417"/>
      <c r="C37" s="176" t="s">
        <v>11</v>
      </c>
      <c r="D37" s="40"/>
      <c r="E37" s="41"/>
      <c r="F37" s="41"/>
      <c r="G37" s="41"/>
      <c r="H37" s="41"/>
      <c r="I37" s="96"/>
      <c r="J37" s="5">
        <f t="shared" si="1"/>
        <v>0</v>
      </c>
      <c r="K37" s="5">
        <f t="shared" si="2"/>
        <v>0</v>
      </c>
      <c r="L37" s="6">
        <f t="shared" si="3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6">
        <f t="shared" si="4"/>
        <v>0</v>
      </c>
      <c r="W37" s="5">
        <f t="shared" si="4"/>
        <v>0</v>
      </c>
      <c r="X37" s="6">
        <f t="shared" si="4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5">
        <f t="shared" si="5"/>
        <v>0</v>
      </c>
      <c r="AR37" s="5">
        <f t="shared" si="6"/>
        <v>0</v>
      </c>
      <c r="AS37" s="6">
        <f t="shared" si="7"/>
        <v>0</v>
      </c>
      <c r="AT37" s="177" t="s">
        <v>11</v>
      </c>
      <c r="AU37" s="417"/>
      <c r="AV37" s="175" t="s">
        <v>12</v>
      </c>
      <c r="AW37" s="167"/>
    </row>
    <row r="38" spans="1:49" ht="18.75">
      <c r="A38" s="172" t="s">
        <v>14</v>
      </c>
      <c r="B38" s="416" t="s">
        <v>35</v>
      </c>
      <c r="C38" s="178" t="s">
        <v>10</v>
      </c>
      <c r="D38" s="42"/>
      <c r="E38" s="43"/>
      <c r="F38" s="43"/>
      <c r="G38" s="43"/>
      <c r="H38" s="43"/>
      <c r="I38" s="90"/>
      <c r="J38" s="2">
        <f t="shared" si="1"/>
        <v>0</v>
      </c>
      <c r="K38" s="2">
        <f t="shared" si="2"/>
        <v>0</v>
      </c>
      <c r="L38" s="3">
        <f t="shared" si="3"/>
        <v>0</v>
      </c>
      <c r="M38" s="42"/>
      <c r="N38" s="43"/>
      <c r="O38" s="3"/>
      <c r="P38" s="42"/>
      <c r="Q38" s="43"/>
      <c r="R38" s="43"/>
      <c r="S38" s="43"/>
      <c r="T38" s="43"/>
      <c r="U38" s="90"/>
      <c r="V38" s="3">
        <f t="shared" si="4"/>
        <v>0</v>
      </c>
      <c r="W38" s="2">
        <f t="shared" si="4"/>
        <v>0</v>
      </c>
      <c r="X38" s="3">
        <f t="shared" si="4"/>
        <v>0</v>
      </c>
      <c r="Y38" s="43"/>
      <c r="Z38" s="43"/>
      <c r="AA38" s="43"/>
      <c r="AB38" s="1"/>
      <c r="AC38" s="2"/>
      <c r="AD38" s="2"/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2">
        <f t="shared" si="5"/>
        <v>0</v>
      </c>
      <c r="AR38" s="2">
        <f t="shared" si="6"/>
        <v>0</v>
      </c>
      <c r="AS38" s="3">
        <f t="shared" si="7"/>
        <v>0</v>
      </c>
      <c r="AT38" s="174" t="s">
        <v>10</v>
      </c>
      <c r="AU38" s="416" t="s">
        <v>35</v>
      </c>
      <c r="AV38" s="175" t="s">
        <v>14</v>
      </c>
      <c r="AW38" s="167"/>
    </row>
    <row r="39" spans="1:49" ht="18.75">
      <c r="A39" s="179" t="s">
        <v>36</v>
      </c>
      <c r="B39" s="417"/>
      <c r="C39" s="176" t="s">
        <v>11</v>
      </c>
      <c r="D39" s="40"/>
      <c r="E39" s="41"/>
      <c r="F39" s="41"/>
      <c r="G39" s="41"/>
      <c r="H39" s="41"/>
      <c r="I39" s="96"/>
      <c r="J39" s="5">
        <f t="shared" si="1"/>
        <v>0</v>
      </c>
      <c r="K39" s="5">
        <f t="shared" si="2"/>
        <v>0</v>
      </c>
      <c r="L39" s="6">
        <f t="shared" si="3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6">
        <f t="shared" si="4"/>
        <v>0</v>
      </c>
      <c r="W39" s="5">
        <f t="shared" si="4"/>
        <v>0</v>
      </c>
      <c r="X39" s="6">
        <f t="shared" si="4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5">
        <f t="shared" si="5"/>
        <v>0</v>
      </c>
      <c r="AR39" s="5">
        <f t="shared" si="6"/>
        <v>0</v>
      </c>
      <c r="AS39" s="6">
        <f t="shared" si="7"/>
        <v>0</v>
      </c>
      <c r="AT39" s="180" t="s">
        <v>11</v>
      </c>
      <c r="AU39" s="417"/>
      <c r="AV39" s="181" t="s">
        <v>36</v>
      </c>
      <c r="AW39" s="167"/>
    </row>
    <row r="40" spans="1:49" ht="18.75">
      <c r="A40" s="172"/>
      <c r="B40" s="416" t="s">
        <v>37</v>
      </c>
      <c r="C40" s="178" t="s">
        <v>10</v>
      </c>
      <c r="D40" s="42"/>
      <c r="E40" s="43"/>
      <c r="F40" s="43"/>
      <c r="G40" s="43"/>
      <c r="H40" s="43"/>
      <c r="I40" s="90"/>
      <c r="J40" s="2">
        <f t="shared" si="1"/>
        <v>0</v>
      </c>
      <c r="K40" s="2">
        <f t="shared" si="2"/>
        <v>0</v>
      </c>
      <c r="L40" s="3">
        <f t="shared" si="3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3">
        <f t="shared" si="4"/>
        <v>0</v>
      </c>
      <c r="W40" s="2">
        <f t="shared" si="4"/>
        <v>0</v>
      </c>
      <c r="X40" s="3">
        <f t="shared" si="4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2">
        <f t="shared" si="5"/>
        <v>0</v>
      </c>
      <c r="AR40" s="2">
        <f t="shared" si="6"/>
        <v>0</v>
      </c>
      <c r="AS40" s="3">
        <f t="shared" si="7"/>
        <v>0</v>
      </c>
      <c r="AT40" s="174" t="s">
        <v>10</v>
      </c>
      <c r="AU40" s="416" t="s">
        <v>37</v>
      </c>
      <c r="AV40" s="175"/>
      <c r="AW40" s="167"/>
    </row>
    <row r="41" spans="1:49" ht="18.75">
      <c r="A41" s="172" t="s">
        <v>38</v>
      </c>
      <c r="B41" s="417"/>
      <c r="C41" s="176" t="s">
        <v>11</v>
      </c>
      <c r="D41" s="40"/>
      <c r="E41" s="41"/>
      <c r="F41" s="41"/>
      <c r="G41" s="41"/>
      <c r="H41" s="41"/>
      <c r="I41" s="96"/>
      <c r="J41" s="5">
        <f t="shared" si="1"/>
        <v>0</v>
      </c>
      <c r="K41" s="5">
        <f t="shared" si="2"/>
        <v>0</v>
      </c>
      <c r="L41" s="6">
        <f t="shared" si="3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6">
        <f t="shared" si="4"/>
        <v>0</v>
      </c>
      <c r="W41" s="5">
        <f t="shared" si="4"/>
        <v>0</v>
      </c>
      <c r="X41" s="6">
        <f t="shared" si="4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5">
        <f t="shared" si="5"/>
        <v>0</v>
      </c>
      <c r="AR41" s="5">
        <f t="shared" si="6"/>
        <v>0</v>
      </c>
      <c r="AS41" s="6">
        <f t="shared" si="7"/>
        <v>0</v>
      </c>
      <c r="AT41" s="177" t="s">
        <v>11</v>
      </c>
      <c r="AU41" s="417"/>
      <c r="AV41" s="175" t="s">
        <v>38</v>
      </c>
      <c r="AW41" s="167"/>
    </row>
    <row r="42" spans="1:49" ht="18.75">
      <c r="A42" s="172"/>
      <c r="B42" s="416" t="s">
        <v>39</v>
      </c>
      <c r="C42" s="178" t="s">
        <v>10</v>
      </c>
      <c r="D42" s="42"/>
      <c r="E42" s="43"/>
      <c r="F42" s="43"/>
      <c r="G42" s="43">
        <v>1</v>
      </c>
      <c r="H42" s="43">
        <v>22.2538</v>
      </c>
      <c r="I42" s="90">
        <v>14991.102</v>
      </c>
      <c r="J42" s="2">
        <f t="shared" si="1"/>
        <v>1</v>
      </c>
      <c r="K42" s="2">
        <f t="shared" si="2"/>
        <v>22.2538</v>
      </c>
      <c r="L42" s="3">
        <f t="shared" si="3"/>
        <v>14991.102</v>
      </c>
      <c r="M42" s="42"/>
      <c r="N42" s="43"/>
      <c r="O42" s="3"/>
      <c r="P42" s="42"/>
      <c r="Q42" s="43"/>
      <c r="R42" s="43"/>
      <c r="S42" s="43"/>
      <c r="T42" s="43"/>
      <c r="U42" s="90"/>
      <c r="V42" s="3">
        <f t="shared" si="4"/>
        <v>0</v>
      </c>
      <c r="W42" s="2">
        <f t="shared" si="4"/>
        <v>0</v>
      </c>
      <c r="X42" s="3">
        <f t="shared" si="4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2">
        <f t="shared" si="5"/>
        <v>1</v>
      </c>
      <c r="AR42" s="2">
        <f t="shared" si="6"/>
        <v>22.2538</v>
      </c>
      <c r="AS42" s="3">
        <f t="shared" si="7"/>
        <v>14991.102</v>
      </c>
      <c r="AT42" s="174" t="s">
        <v>10</v>
      </c>
      <c r="AU42" s="416" t="s">
        <v>39</v>
      </c>
      <c r="AV42" s="175"/>
      <c r="AW42" s="167"/>
    </row>
    <row r="43" spans="1:49" ht="18.75">
      <c r="A43" s="172" t="s">
        <v>40</v>
      </c>
      <c r="B43" s="417"/>
      <c r="C43" s="176" t="s">
        <v>11</v>
      </c>
      <c r="D43" s="40">
        <v>10</v>
      </c>
      <c r="E43" s="41">
        <v>164.6058</v>
      </c>
      <c r="F43" s="41">
        <v>65509.003</v>
      </c>
      <c r="G43" s="41">
        <v>8</v>
      </c>
      <c r="H43" s="41">
        <v>152.78</v>
      </c>
      <c r="I43" s="96">
        <v>61834.049</v>
      </c>
      <c r="J43" s="5">
        <f t="shared" si="1"/>
        <v>18</v>
      </c>
      <c r="K43" s="5">
        <f t="shared" si="2"/>
        <v>317.3858</v>
      </c>
      <c r="L43" s="6">
        <f t="shared" si="3"/>
        <v>127343.052</v>
      </c>
      <c r="M43" s="40"/>
      <c r="N43" s="41"/>
      <c r="O43" s="15"/>
      <c r="P43" s="40"/>
      <c r="Q43" s="41"/>
      <c r="R43" s="41"/>
      <c r="S43" s="41"/>
      <c r="T43" s="41"/>
      <c r="U43" s="96"/>
      <c r="V43" s="6">
        <f t="shared" si="4"/>
        <v>0</v>
      </c>
      <c r="W43" s="5">
        <f t="shared" si="4"/>
        <v>0</v>
      </c>
      <c r="X43" s="6">
        <f t="shared" si="4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5">
        <f t="shared" si="5"/>
        <v>18</v>
      </c>
      <c r="AR43" s="5">
        <f t="shared" si="6"/>
        <v>317.3858</v>
      </c>
      <c r="AS43" s="6">
        <f t="shared" si="7"/>
        <v>127343.052</v>
      </c>
      <c r="AT43" s="174" t="s">
        <v>11</v>
      </c>
      <c r="AU43" s="417"/>
      <c r="AV43" s="175" t="s">
        <v>40</v>
      </c>
      <c r="AW43" s="167"/>
    </row>
    <row r="44" spans="1:49" ht="18.75">
      <c r="A44" s="172"/>
      <c r="B44" s="416" t="s">
        <v>41</v>
      </c>
      <c r="C44" s="178" t="s">
        <v>10</v>
      </c>
      <c r="D44" s="42"/>
      <c r="E44" s="43"/>
      <c r="F44" s="43"/>
      <c r="G44" s="43"/>
      <c r="H44" s="43"/>
      <c r="I44" s="90"/>
      <c r="J44" s="2">
        <f t="shared" si="1"/>
        <v>0</v>
      </c>
      <c r="K44" s="2">
        <f t="shared" si="2"/>
        <v>0</v>
      </c>
      <c r="L44" s="3">
        <f t="shared" si="3"/>
        <v>0</v>
      </c>
      <c r="M44" s="42"/>
      <c r="N44" s="43"/>
      <c r="O44" s="3"/>
      <c r="P44" s="42"/>
      <c r="Q44" s="43"/>
      <c r="R44" s="43"/>
      <c r="S44" s="43"/>
      <c r="T44" s="43"/>
      <c r="U44" s="90"/>
      <c r="V44" s="3">
        <f t="shared" si="4"/>
        <v>0</v>
      </c>
      <c r="W44" s="2">
        <f t="shared" si="4"/>
        <v>0</v>
      </c>
      <c r="X44" s="3">
        <f t="shared" si="4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2">
        <f t="shared" si="5"/>
        <v>0</v>
      </c>
      <c r="AR44" s="2">
        <f t="shared" si="6"/>
        <v>0</v>
      </c>
      <c r="AS44" s="3">
        <f t="shared" si="7"/>
        <v>0</v>
      </c>
      <c r="AT44" s="183" t="s">
        <v>10</v>
      </c>
      <c r="AU44" s="416" t="s">
        <v>41</v>
      </c>
      <c r="AV44" s="175"/>
      <c r="AW44" s="167"/>
    </row>
    <row r="45" spans="1:49" ht="18.75">
      <c r="A45" s="172" t="s">
        <v>14</v>
      </c>
      <c r="B45" s="417"/>
      <c r="C45" s="176" t="s">
        <v>11</v>
      </c>
      <c r="D45" s="40"/>
      <c r="E45" s="41"/>
      <c r="F45" s="41"/>
      <c r="G45" s="41"/>
      <c r="H45" s="41"/>
      <c r="I45" s="96"/>
      <c r="J45" s="5">
        <f t="shared" si="1"/>
        <v>0</v>
      </c>
      <c r="K45" s="5">
        <f t="shared" si="2"/>
        <v>0</v>
      </c>
      <c r="L45" s="6">
        <f t="shared" si="3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6">
        <f t="shared" si="4"/>
        <v>0</v>
      </c>
      <c r="W45" s="5">
        <f t="shared" si="4"/>
        <v>0</v>
      </c>
      <c r="X45" s="6">
        <f t="shared" si="4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5">
        <f t="shared" si="5"/>
        <v>0</v>
      </c>
      <c r="AR45" s="5">
        <f t="shared" si="6"/>
        <v>0</v>
      </c>
      <c r="AS45" s="6">
        <f t="shared" si="7"/>
        <v>0</v>
      </c>
      <c r="AT45" s="177" t="s">
        <v>11</v>
      </c>
      <c r="AU45" s="417"/>
      <c r="AV45" s="184" t="s">
        <v>14</v>
      </c>
      <c r="AW45" s="167"/>
    </row>
    <row r="46" spans="1:49" ht="18.75">
      <c r="A46" s="172"/>
      <c r="B46" s="416" t="s">
        <v>42</v>
      </c>
      <c r="C46" s="178" t="s">
        <v>10</v>
      </c>
      <c r="D46" s="42"/>
      <c r="E46" s="43"/>
      <c r="F46" s="43"/>
      <c r="G46" s="43"/>
      <c r="H46" s="43"/>
      <c r="I46" s="90"/>
      <c r="J46" s="2">
        <f t="shared" si="1"/>
        <v>0</v>
      </c>
      <c r="K46" s="2">
        <f t="shared" si="2"/>
        <v>0</v>
      </c>
      <c r="L46" s="3">
        <f t="shared" si="3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3">
        <f t="shared" si="4"/>
        <v>0</v>
      </c>
      <c r="W46" s="2">
        <f t="shared" si="4"/>
        <v>0</v>
      </c>
      <c r="X46" s="3">
        <f t="shared" si="4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2">
        <f t="shared" si="5"/>
        <v>0</v>
      </c>
      <c r="AR46" s="2">
        <f t="shared" si="6"/>
        <v>0</v>
      </c>
      <c r="AS46" s="3">
        <f t="shared" si="7"/>
        <v>0</v>
      </c>
      <c r="AT46" s="174" t="s">
        <v>10</v>
      </c>
      <c r="AU46" s="416" t="s">
        <v>42</v>
      </c>
      <c r="AV46" s="184"/>
      <c r="AW46" s="167"/>
    </row>
    <row r="47" spans="1:49" ht="18.75">
      <c r="A47" s="179"/>
      <c r="B47" s="417"/>
      <c r="C47" s="176" t="s">
        <v>11</v>
      </c>
      <c r="D47" s="40"/>
      <c r="E47" s="41"/>
      <c r="F47" s="41"/>
      <c r="G47" s="41"/>
      <c r="H47" s="41"/>
      <c r="I47" s="96"/>
      <c r="J47" s="5">
        <f t="shared" si="1"/>
        <v>0</v>
      </c>
      <c r="K47" s="5">
        <f t="shared" si="2"/>
        <v>0</v>
      </c>
      <c r="L47" s="6">
        <f t="shared" si="3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6">
        <f t="shared" si="4"/>
        <v>0</v>
      </c>
      <c r="W47" s="5">
        <f t="shared" si="4"/>
        <v>0</v>
      </c>
      <c r="X47" s="6">
        <f t="shared" si="4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5">
        <f t="shared" si="5"/>
        <v>0</v>
      </c>
      <c r="AR47" s="5">
        <f t="shared" si="6"/>
        <v>0</v>
      </c>
      <c r="AS47" s="6">
        <f t="shared" si="7"/>
        <v>0</v>
      </c>
      <c r="AT47" s="180" t="s">
        <v>11</v>
      </c>
      <c r="AU47" s="417"/>
      <c r="AV47" s="185"/>
      <c r="AW47" s="167"/>
    </row>
    <row r="48" spans="1:49" ht="18.75">
      <c r="A48" s="172"/>
      <c r="B48" s="416" t="s">
        <v>43</v>
      </c>
      <c r="C48" s="178" t="s">
        <v>10</v>
      </c>
      <c r="D48" s="42"/>
      <c r="E48" s="43"/>
      <c r="F48" s="43"/>
      <c r="G48" s="43"/>
      <c r="H48" s="43"/>
      <c r="I48" s="90"/>
      <c r="J48" s="2">
        <f t="shared" si="1"/>
        <v>0</v>
      </c>
      <c r="K48" s="2">
        <f t="shared" si="2"/>
        <v>0</v>
      </c>
      <c r="L48" s="3">
        <f t="shared" si="3"/>
        <v>0</v>
      </c>
      <c r="M48" s="42"/>
      <c r="N48" s="43"/>
      <c r="O48" s="3"/>
      <c r="P48" s="42"/>
      <c r="Q48" s="43"/>
      <c r="R48" s="43"/>
      <c r="S48" s="43"/>
      <c r="T48" s="43"/>
      <c r="U48" s="90"/>
      <c r="V48" s="3">
        <f t="shared" si="4"/>
        <v>0</v>
      </c>
      <c r="W48" s="2">
        <f t="shared" si="4"/>
        <v>0</v>
      </c>
      <c r="X48" s="3">
        <f t="shared" si="4"/>
        <v>0</v>
      </c>
      <c r="Y48" s="43"/>
      <c r="Z48" s="43"/>
      <c r="AA48" s="4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2">
        <f t="shared" si="5"/>
        <v>0</v>
      </c>
      <c r="AR48" s="2">
        <f t="shared" si="6"/>
        <v>0</v>
      </c>
      <c r="AS48" s="3">
        <f t="shared" si="7"/>
        <v>0</v>
      </c>
      <c r="AT48" s="174" t="s">
        <v>10</v>
      </c>
      <c r="AU48" s="416" t="s">
        <v>43</v>
      </c>
      <c r="AV48" s="184"/>
      <c r="AW48" s="167"/>
    </row>
    <row r="49" spans="1:49" ht="18.75">
      <c r="A49" s="172" t="s">
        <v>44</v>
      </c>
      <c r="B49" s="417"/>
      <c r="C49" s="176" t="s">
        <v>11</v>
      </c>
      <c r="D49" s="40"/>
      <c r="E49" s="41"/>
      <c r="F49" s="41"/>
      <c r="G49" s="41"/>
      <c r="H49" s="41"/>
      <c r="I49" s="96"/>
      <c r="J49" s="5">
        <f t="shared" si="1"/>
        <v>0</v>
      </c>
      <c r="K49" s="5">
        <f t="shared" si="2"/>
        <v>0</v>
      </c>
      <c r="L49" s="6">
        <f t="shared" si="3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6">
        <f t="shared" si="4"/>
        <v>0</v>
      </c>
      <c r="W49" s="5">
        <f t="shared" si="4"/>
        <v>0</v>
      </c>
      <c r="X49" s="6">
        <f t="shared" si="4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5">
        <f t="shared" si="5"/>
        <v>0</v>
      </c>
      <c r="AR49" s="5">
        <f t="shared" si="6"/>
        <v>0</v>
      </c>
      <c r="AS49" s="6">
        <f t="shared" si="7"/>
        <v>0</v>
      </c>
      <c r="AT49" s="177" t="s">
        <v>11</v>
      </c>
      <c r="AU49" s="417"/>
      <c r="AV49" s="184" t="s">
        <v>44</v>
      </c>
      <c r="AW49" s="167"/>
    </row>
    <row r="50" spans="1:49" ht="18.75">
      <c r="A50" s="172"/>
      <c r="B50" s="416" t="s">
        <v>45</v>
      </c>
      <c r="C50" s="178" t="s">
        <v>10</v>
      </c>
      <c r="D50" s="42"/>
      <c r="E50" s="43"/>
      <c r="F50" s="43"/>
      <c r="G50" s="43"/>
      <c r="H50" s="43"/>
      <c r="I50" s="90"/>
      <c r="J50" s="2">
        <f t="shared" si="1"/>
        <v>0</v>
      </c>
      <c r="K50" s="2">
        <f t="shared" si="2"/>
        <v>0</v>
      </c>
      <c r="L50" s="3">
        <f t="shared" si="3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3">
        <f t="shared" si="4"/>
        <v>0</v>
      </c>
      <c r="W50" s="2">
        <f t="shared" si="4"/>
        <v>0</v>
      </c>
      <c r="X50" s="3">
        <f t="shared" si="4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2">
        <f t="shared" si="5"/>
        <v>0</v>
      </c>
      <c r="AR50" s="2">
        <f t="shared" si="6"/>
        <v>0</v>
      </c>
      <c r="AS50" s="3">
        <f t="shared" si="7"/>
        <v>0</v>
      </c>
      <c r="AT50" s="174" t="s">
        <v>10</v>
      </c>
      <c r="AU50" s="416" t="s">
        <v>45</v>
      </c>
      <c r="AV50" s="182"/>
      <c r="AW50" s="167"/>
    </row>
    <row r="51" spans="1:49" ht="18.75">
      <c r="A51" s="172"/>
      <c r="B51" s="417"/>
      <c r="C51" s="176" t="s">
        <v>11</v>
      </c>
      <c r="D51" s="40"/>
      <c r="E51" s="41"/>
      <c r="F51" s="41"/>
      <c r="G51" s="41"/>
      <c r="H51" s="41"/>
      <c r="I51" s="96"/>
      <c r="J51" s="5">
        <f t="shared" si="1"/>
        <v>0</v>
      </c>
      <c r="K51" s="5">
        <f t="shared" si="2"/>
        <v>0</v>
      </c>
      <c r="L51" s="6">
        <f t="shared" si="3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6">
        <f t="shared" si="4"/>
        <v>0</v>
      </c>
      <c r="W51" s="5">
        <f t="shared" si="4"/>
        <v>0</v>
      </c>
      <c r="X51" s="6">
        <f t="shared" si="4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5">
        <f t="shared" si="5"/>
        <v>0</v>
      </c>
      <c r="AR51" s="5">
        <f t="shared" si="6"/>
        <v>0</v>
      </c>
      <c r="AS51" s="6">
        <f t="shared" si="7"/>
        <v>0</v>
      </c>
      <c r="AT51" s="177" t="s">
        <v>11</v>
      </c>
      <c r="AU51" s="417"/>
      <c r="AV51" s="184"/>
      <c r="AW51" s="167"/>
    </row>
    <row r="52" spans="1:49" ht="18.75">
      <c r="A52" s="172"/>
      <c r="B52" s="416" t="s">
        <v>46</v>
      </c>
      <c r="C52" s="178" t="s">
        <v>10</v>
      </c>
      <c r="D52" s="42"/>
      <c r="E52" s="43"/>
      <c r="F52" s="43"/>
      <c r="G52" s="43"/>
      <c r="H52" s="43"/>
      <c r="I52" s="90"/>
      <c r="J52" s="2">
        <f t="shared" si="1"/>
        <v>0</v>
      </c>
      <c r="K52" s="2">
        <f t="shared" si="2"/>
        <v>0</v>
      </c>
      <c r="L52" s="3">
        <f t="shared" si="3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3">
        <f t="shared" si="4"/>
        <v>0</v>
      </c>
      <c r="W52" s="2">
        <f t="shared" si="4"/>
        <v>0</v>
      </c>
      <c r="X52" s="3">
        <f t="shared" si="4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2">
        <f t="shared" si="5"/>
        <v>0</v>
      </c>
      <c r="AR52" s="2">
        <f t="shared" si="6"/>
        <v>0</v>
      </c>
      <c r="AS52" s="3">
        <f t="shared" si="7"/>
        <v>0</v>
      </c>
      <c r="AT52" s="174" t="s">
        <v>10</v>
      </c>
      <c r="AU52" s="416" t="s">
        <v>46</v>
      </c>
      <c r="AV52" s="184"/>
      <c r="AW52" s="167"/>
    </row>
    <row r="53" spans="1:49" ht="18.75">
      <c r="A53" s="172" t="s">
        <v>14</v>
      </c>
      <c r="B53" s="417"/>
      <c r="C53" s="176" t="s">
        <v>11</v>
      </c>
      <c r="D53" s="40"/>
      <c r="E53" s="41"/>
      <c r="F53" s="41"/>
      <c r="G53" s="41"/>
      <c r="H53" s="41"/>
      <c r="I53" s="96"/>
      <c r="J53" s="5">
        <f t="shared" si="1"/>
        <v>0</v>
      </c>
      <c r="K53" s="5">
        <f t="shared" si="2"/>
        <v>0</v>
      </c>
      <c r="L53" s="6">
        <f t="shared" si="3"/>
        <v>0</v>
      </c>
      <c r="M53" s="40"/>
      <c r="N53" s="41"/>
      <c r="O53" s="15"/>
      <c r="P53" s="40"/>
      <c r="Q53" s="41"/>
      <c r="R53" s="41"/>
      <c r="S53" s="41"/>
      <c r="T53" s="41"/>
      <c r="U53" s="96"/>
      <c r="V53" s="6">
        <f t="shared" si="4"/>
        <v>0</v>
      </c>
      <c r="W53" s="5">
        <f t="shared" si="4"/>
        <v>0</v>
      </c>
      <c r="X53" s="6">
        <f t="shared" si="4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5">
        <f t="shared" si="5"/>
        <v>0</v>
      </c>
      <c r="AR53" s="5">
        <f t="shared" si="6"/>
        <v>0</v>
      </c>
      <c r="AS53" s="6">
        <f t="shared" si="7"/>
        <v>0</v>
      </c>
      <c r="AT53" s="177" t="s">
        <v>11</v>
      </c>
      <c r="AU53" s="417"/>
      <c r="AV53" s="184" t="s">
        <v>14</v>
      </c>
      <c r="AW53" s="167"/>
    </row>
    <row r="54" spans="1:49" ht="18.75">
      <c r="A54" s="172"/>
      <c r="B54" s="416" t="s">
        <v>47</v>
      </c>
      <c r="C54" s="178" t="s">
        <v>10</v>
      </c>
      <c r="D54" s="42"/>
      <c r="E54" s="43"/>
      <c r="F54" s="43"/>
      <c r="G54" s="43"/>
      <c r="H54" s="43"/>
      <c r="I54" s="90"/>
      <c r="J54" s="2">
        <f t="shared" si="1"/>
        <v>0</v>
      </c>
      <c r="K54" s="2">
        <f t="shared" si="2"/>
        <v>0</v>
      </c>
      <c r="L54" s="3">
        <f t="shared" si="3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3">
        <f t="shared" si="4"/>
        <v>0</v>
      </c>
      <c r="W54" s="2">
        <f t="shared" si="4"/>
        <v>0</v>
      </c>
      <c r="X54" s="3">
        <f t="shared" si="4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/>
      <c r="AI54" s="2"/>
      <c r="AJ54" s="3"/>
      <c r="AK54" s="1"/>
      <c r="AL54" s="2"/>
      <c r="AM54" s="3"/>
      <c r="AN54" s="1">
        <v>0</v>
      </c>
      <c r="AO54" s="2">
        <v>0</v>
      </c>
      <c r="AP54" s="2">
        <v>0</v>
      </c>
      <c r="AQ54" s="2">
        <f t="shared" si="5"/>
        <v>0</v>
      </c>
      <c r="AR54" s="2">
        <f t="shared" si="6"/>
        <v>0</v>
      </c>
      <c r="AS54" s="3">
        <f t="shared" si="7"/>
        <v>0</v>
      </c>
      <c r="AT54" s="174" t="s">
        <v>10</v>
      </c>
      <c r="AU54" s="416" t="s">
        <v>47</v>
      </c>
      <c r="AV54" s="175"/>
      <c r="AW54" s="167"/>
    </row>
    <row r="55" spans="1:49" ht="18.75">
      <c r="A55" s="179"/>
      <c r="B55" s="417"/>
      <c r="C55" s="176" t="s">
        <v>11</v>
      </c>
      <c r="D55" s="40"/>
      <c r="E55" s="41"/>
      <c r="F55" s="41"/>
      <c r="G55" s="41"/>
      <c r="H55" s="41"/>
      <c r="I55" s="96"/>
      <c r="J55" s="5">
        <f t="shared" si="1"/>
        <v>0</v>
      </c>
      <c r="K55" s="5">
        <f t="shared" si="2"/>
        <v>0</v>
      </c>
      <c r="L55" s="6">
        <f t="shared" si="3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6">
        <f t="shared" si="4"/>
        <v>0</v>
      </c>
      <c r="W55" s="5">
        <f t="shared" si="4"/>
        <v>0</v>
      </c>
      <c r="X55" s="6">
        <f t="shared" si="4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5">
        <f t="shared" si="5"/>
        <v>0</v>
      </c>
      <c r="AR55" s="5">
        <f t="shared" si="6"/>
        <v>0</v>
      </c>
      <c r="AS55" s="6">
        <f t="shared" si="7"/>
        <v>0</v>
      </c>
      <c r="AT55" s="180" t="s">
        <v>11</v>
      </c>
      <c r="AU55" s="417"/>
      <c r="AV55" s="181"/>
      <c r="AW55" s="167"/>
    </row>
    <row r="56" spans="1:49" ht="18.75">
      <c r="A56" s="419" t="s">
        <v>107</v>
      </c>
      <c r="B56" s="420" t="s">
        <v>48</v>
      </c>
      <c r="C56" s="178" t="s">
        <v>10</v>
      </c>
      <c r="D56" s="42"/>
      <c r="E56" s="43"/>
      <c r="F56" s="43"/>
      <c r="G56" s="43"/>
      <c r="H56" s="43"/>
      <c r="I56" s="90"/>
      <c r="J56" s="2">
        <f t="shared" si="1"/>
        <v>0</v>
      </c>
      <c r="K56" s="2">
        <f t="shared" si="2"/>
        <v>0</v>
      </c>
      <c r="L56" s="3">
        <f t="shared" si="3"/>
        <v>0</v>
      </c>
      <c r="M56" s="42"/>
      <c r="N56" s="43"/>
      <c r="O56" s="3"/>
      <c r="P56" s="42"/>
      <c r="Q56" s="43"/>
      <c r="R56" s="43"/>
      <c r="S56" s="43"/>
      <c r="T56" s="43"/>
      <c r="U56" s="90"/>
      <c r="V56" s="3">
        <f t="shared" si="4"/>
        <v>0</v>
      </c>
      <c r="W56" s="2">
        <f t="shared" si="4"/>
        <v>0</v>
      </c>
      <c r="X56" s="46">
        <f t="shared" si="4"/>
        <v>0</v>
      </c>
      <c r="Y56" s="42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2">
        <f t="shared" si="5"/>
        <v>0</v>
      </c>
      <c r="AR56" s="2">
        <f t="shared" si="6"/>
        <v>0</v>
      </c>
      <c r="AS56" s="3">
        <f t="shared" si="7"/>
        <v>0</v>
      </c>
      <c r="AT56" s="186" t="s">
        <v>10</v>
      </c>
      <c r="AU56" s="423" t="s">
        <v>108</v>
      </c>
      <c r="AV56" s="424" t="s">
        <v>0</v>
      </c>
      <c r="AW56" s="167"/>
    </row>
    <row r="57" spans="1:49" ht="18.75">
      <c r="A57" s="421"/>
      <c r="B57" s="422"/>
      <c r="C57" s="176" t="s">
        <v>11</v>
      </c>
      <c r="D57" s="40"/>
      <c r="E57" s="41"/>
      <c r="F57" s="41"/>
      <c r="G57" s="41"/>
      <c r="H57" s="41"/>
      <c r="I57" s="96"/>
      <c r="J57" s="5">
        <f t="shared" si="1"/>
        <v>0</v>
      </c>
      <c r="K57" s="5">
        <f t="shared" si="2"/>
        <v>0</v>
      </c>
      <c r="L57" s="6">
        <f t="shared" si="3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6">
        <f t="shared" si="4"/>
        <v>0</v>
      </c>
      <c r="W57" s="5">
        <f t="shared" si="4"/>
        <v>0</v>
      </c>
      <c r="X57" s="47">
        <f t="shared" si="4"/>
        <v>0</v>
      </c>
      <c r="Y57" s="40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5">
        <f t="shared" si="5"/>
        <v>0</v>
      </c>
      <c r="AR57" s="5">
        <f t="shared" si="6"/>
        <v>0</v>
      </c>
      <c r="AS57" s="6">
        <f t="shared" si="7"/>
        <v>0</v>
      </c>
      <c r="AT57" s="187" t="s">
        <v>11</v>
      </c>
      <c r="AU57" s="425"/>
      <c r="AV57" s="426"/>
      <c r="AW57" s="167"/>
    </row>
    <row r="58" spans="1:49" ht="18.75">
      <c r="A58" s="165" t="s">
        <v>0</v>
      </c>
      <c r="C58" s="188" t="s">
        <v>10</v>
      </c>
      <c r="D58" s="44"/>
      <c r="E58" s="45"/>
      <c r="F58" s="45"/>
      <c r="G58" s="45"/>
      <c r="H58" s="45"/>
      <c r="I58" s="109"/>
      <c r="J58" s="145">
        <f t="shared" si="1"/>
        <v>0</v>
      </c>
      <c r="K58" s="145">
        <f t="shared" si="2"/>
        <v>0</v>
      </c>
      <c r="L58" s="143">
        <f t="shared" si="3"/>
        <v>0</v>
      </c>
      <c r="M58" s="44"/>
      <c r="N58" s="45"/>
      <c r="O58" s="19"/>
      <c r="P58" s="44"/>
      <c r="Q58" s="45"/>
      <c r="R58" s="45"/>
      <c r="S58" s="45"/>
      <c r="T58" s="45"/>
      <c r="U58" s="109"/>
      <c r="V58" s="143">
        <f t="shared" si="4"/>
        <v>0</v>
      </c>
      <c r="W58" s="145">
        <f t="shared" si="4"/>
        <v>0</v>
      </c>
      <c r="X58" s="50">
        <f t="shared" si="4"/>
        <v>0</v>
      </c>
      <c r="Y58" s="44"/>
      <c r="Z58" s="45"/>
      <c r="AA58" s="45"/>
      <c r="AB58" s="20"/>
      <c r="AC58" s="23"/>
      <c r="AD58" s="23"/>
      <c r="AE58" s="23"/>
      <c r="AF58" s="23"/>
      <c r="AG58" s="19"/>
      <c r="AH58" s="20"/>
      <c r="AI58" s="23"/>
      <c r="AJ58" s="19"/>
      <c r="AK58" s="20"/>
      <c r="AL58" s="23"/>
      <c r="AM58" s="19"/>
      <c r="AN58" s="20">
        <v>0</v>
      </c>
      <c r="AO58" s="23">
        <v>0</v>
      </c>
      <c r="AP58" s="23">
        <v>0</v>
      </c>
      <c r="AQ58" s="145">
        <f t="shared" si="5"/>
        <v>0</v>
      </c>
      <c r="AR58" s="145">
        <f t="shared" si="6"/>
        <v>0</v>
      </c>
      <c r="AS58" s="143">
        <f t="shared" si="7"/>
        <v>0</v>
      </c>
      <c r="AT58" s="189" t="s">
        <v>10</v>
      </c>
      <c r="AU58" s="190"/>
      <c r="AV58" s="175" t="s">
        <v>0</v>
      </c>
      <c r="AW58" s="167"/>
    </row>
    <row r="59" spans="1:49" ht="18.75">
      <c r="A59" s="427" t="s">
        <v>49</v>
      </c>
      <c r="B59" s="428"/>
      <c r="C59" s="178" t="s">
        <v>50</v>
      </c>
      <c r="D59" s="42"/>
      <c r="E59" s="43"/>
      <c r="F59" s="43"/>
      <c r="G59" s="43"/>
      <c r="H59" s="43"/>
      <c r="I59" s="90"/>
      <c r="J59" s="112">
        <f t="shared" si="1"/>
        <v>0</v>
      </c>
      <c r="K59" s="112">
        <f t="shared" si="2"/>
        <v>0</v>
      </c>
      <c r="L59" s="113">
        <f t="shared" si="3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113">
        <f t="shared" si="4"/>
        <v>0</v>
      </c>
      <c r="W59" s="112">
        <f t="shared" si="4"/>
        <v>0</v>
      </c>
      <c r="X59" s="313">
        <f t="shared" si="4"/>
        <v>0</v>
      </c>
      <c r="Y59" s="42"/>
      <c r="Z59" s="43"/>
      <c r="AA59" s="43"/>
      <c r="AB59" s="1"/>
      <c r="AC59" s="51"/>
      <c r="AD59" s="2"/>
      <c r="AE59" s="2"/>
      <c r="AF59" s="51"/>
      <c r="AG59" s="3"/>
      <c r="AH59" s="1"/>
      <c r="AI59" s="51"/>
      <c r="AJ59" s="3"/>
      <c r="AK59" s="1"/>
      <c r="AL59" s="51"/>
      <c r="AM59" s="3"/>
      <c r="AN59" s="1"/>
      <c r="AO59" s="51"/>
      <c r="AP59" s="2"/>
      <c r="AQ59" s="112">
        <f t="shared" si="5"/>
        <v>0</v>
      </c>
      <c r="AR59" s="112">
        <f t="shared" si="6"/>
        <v>0</v>
      </c>
      <c r="AS59" s="113">
        <f t="shared" si="7"/>
        <v>0</v>
      </c>
      <c r="AT59" s="189" t="s">
        <v>50</v>
      </c>
      <c r="AU59" s="429" t="s">
        <v>49</v>
      </c>
      <c r="AV59" s="430"/>
      <c r="AW59" s="167"/>
    </row>
    <row r="60" spans="1:49" ht="18.75">
      <c r="A60" s="169"/>
      <c r="B60" s="170"/>
      <c r="C60" s="176" t="s">
        <v>11</v>
      </c>
      <c r="D60" s="40"/>
      <c r="E60" s="41"/>
      <c r="F60" s="41"/>
      <c r="G60" s="41"/>
      <c r="H60" s="41"/>
      <c r="I60" s="96"/>
      <c r="J60" s="5">
        <f t="shared" si="1"/>
        <v>0</v>
      </c>
      <c r="K60" s="5">
        <f t="shared" si="2"/>
        <v>0</v>
      </c>
      <c r="L60" s="6">
        <f t="shared" si="3"/>
        <v>0</v>
      </c>
      <c r="M60" s="40"/>
      <c r="N60" s="41"/>
      <c r="O60" s="15"/>
      <c r="P60" s="40"/>
      <c r="Q60" s="41"/>
      <c r="R60" s="41"/>
      <c r="S60" s="41"/>
      <c r="T60" s="41"/>
      <c r="U60" s="96"/>
      <c r="V60" s="6">
        <f t="shared" si="4"/>
        <v>0</v>
      </c>
      <c r="W60" s="5">
        <f t="shared" si="4"/>
        <v>0</v>
      </c>
      <c r="X60" s="47">
        <f t="shared" si="4"/>
        <v>0</v>
      </c>
      <c r="Y60" s="40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5">
        <f t="shared" si="5"/>
        <v>0</v>
      </c>
      <c r="AR60" s="5">
        <f t="shared" si="6"/>
        <v>0</v>
      </c>
      <c r="AS60" s="6">
        <f t="shared" si="7"/>
        <v>0</v>
      </c>
      <c r="AT60" s="187" t="s">
        <v>11</v>
      </c>
      <c r="AU60" s="170"/>
      <c r="AV60" s="181"/>
      <c r="AW60" s="167"/>
    </row>
    <row r="61" spans="1:49" ht="18.75">
      <c r="A61" s="165" t="s">
        <v>0</v>
      </c>
      <c r="C61" s="188" t="s">
        <v>10</v>
      </c>
      <c r="D61" s="44">
        <v>0</v>
      </c>
      <c r="E61" s="45">
        <v>0</v>
      </c>
      <c r="F61" s="45">
        <v>0</v>
      </c>
      <c r="G61" s="44">
        <v>73</v>
      </c>
      <c r="H61" s="45">
        <v>689.6206</v>
      </c>
      <c r="I61" s="45">
        <v>102880.34</v>
      </c>
      <c r="J61" s="23">
        <f>+J6+J8+J10+J12+J14+J16+J18+J20+J22+J24+J26+J28+J30+J32+J34+J36+J38+J40+J42+J44+J46+J48+J50+J52+J54+J56+J58</f>
        <v>73</v>
      </c>
      <c r="K61" s="23">
        <f>+K6+K8+K10+K12+K14+K16+K18+K20+K22+K24+K26+K28+K30+K32+K34+K36+K38+K40+K42+K44+K46+K48+K50+K52+K54+K56+K58</f>
        <v>689.6206</v>
      </c>
      <c r="L61" s="19">
        <f>+L6+L8+L10+L12+L14+L16+L18+L20+L22+L24+L26+L28+L30+L32+L34+L36+L38+L40+L42+L44+L46+L48+L50+L52+L54+L56+L58</f>
        <v>102880.34</v>
      </c>
      <c r="M61" s="44">
        <v>0</v>
      </c>
      <c r="N61" s="45">
        <v>0</v>
      </c>
      <c r="O61" s="45">
        <v>0</v>
      </c>
      <c r="P61" s="44">
        <v>0</v>
      </c>
      <c r="Q61" s="45">
        <v>0</v>
      </c>
      <c r="R61" s="45">
        <v>0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0</v>
      </c>
      <c r="W61" s="23">
        <f>+W6+W8+W10+W12+W14+W16+W18+W20+W22+W24+W26+W28+W30+W32+W34+W36+W38+W40+W42+W44+W46+W48+W50+W52+W54+W56+W58</f>
        <v>0</v>
      </c>
      <c r="X61" s="314">
        <f>+X6+X8+X10+X12+X14+X16+X18+X20+X22+X24+X26+X28+X30+X32+X34+X36+X38+X40+X42+X44+X46+X48+X50+X52+X54+X56+X58</f>
        <v>0</v>
      </c>
      <c r="Y61" s="290">
        <v>0</v>
      </c>
      <c r="Z61" s="45">
        <v>0</v>
      </c>
      <c r="AA61" s="45">
        <v>0</v>
      </c>
      <c r="AB61" s="44">
        <v>0</v>
      </c>
      <c r="AC61" s="45">
        <v>0</v>
      </c>
      <c r="AD61" s="45">
        <v>0</v>
      </c>
      <c r="AE61" s="44">
        <v>0</v>
      </c>
      <c r="AF61" s="45">
        <v>0</v>
      </c>
      <c r="AG61" s="45">
        <v>0</v>
      </c>
      <c r="AH61" s="44">
        <v>3</v>
      </c>
      <c r="AI61" s="45">
        <v>0.0153</v>
      </c>
      <c r="AJ61" s="45">
        <v>49.178</v>
      </c>
      <c r="AK61" s="44"/>
      <c r="AL61" s="45"/>
      <c r="AM61" s="45"/>
      <c r="AN61" s="44">
        <v>0</v>
      </c>
      <c r="AO61" s="45">
        <v>0</v>
      </c>
      <c r="AP61" s="45">
        <v>0</v>
      </c>
      <c r="AQ61" s="145">
        <f t="shared" si="5"/>
        <v>76</v>
      </c>
      <c r="AR61" s="145">
        <f t="shared" si="6"/>
        <v>689.6359</v>
      </c>
      <c r="AS61" s="143">
        <f t="shared" si="7"/>
        <v>102929.518</v>
      </c>
      <c r="AT61" s="189" t="s">
        <v>10</v>
      </c>
      <c r="AU61" s="191"/>
      <c r="AV61" s="175" t="s">
        <v>0</v>
      </c>
      <c r="AW61" s="167"/>
    </row>
    <row r="62" spans="1:49" ht="18.75">
      <c r="A62" s="431" t="s">
        <v>109</v>
      </c>
      <c r="B62" s="432" t="s">
        <v>51</v>
      </c>
      <c r="C62" s="178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2">
        <f t="shared" si="5"/>
        <v>0</v>
      </c>
      <c r="AR62" s="2">
        <f t="shared" si="6"/>
        <v>0</v>
      </c>
      <c r="AS62" s="3">
        <f t="shared" si="7"/>
        <v>0</v>
      </c>
      <c r="AT62" s="189" t="s">
        <v>50</v>
      </c>
      <c r="AU62" s="429" t="s">
        <v>110</v>
      </c>
      <c r="AV62" s="430"/>
      <c r="AW62" s="167"/>
    </row>
    <row r="63" spans="1:49" ht="18.75">
      <c r="A63" s="169"/>
      <c r="B63" s="170"/>
      <c r="C63" s="176" t="s">
        <v>11</v>
      </c>
      <c r="D63" s="40">
        <v>10</v>
      </c>
      <c r="E63" s="41">
        <v>164.6058</v>
      </c>
      <c r="F63" s="41">
        <v>65509.003</v>
      </c>
      <c r="G63" s="40">
        <v>12</v>
      </c>
      <c r="H63" s="41">
        <v>196.612</v>
      </c>
      <c r="I63" s="41">
        <v>77618.658</v>
      </c>
      <c r="J63" s="5">
        <f>+J7+J9+J11+J13+J15+J17+J19+J21+J23+J25+J27+J29+J31+J33+J35+J37+J39+J41+J43+J45+J47+J49+J51+J53+J55+J57+J60</f>
        <v>22</v>
      </c>
      <c r="K63" s="5">
        <f>+K7+K9+K11+K13+K15+K17+K19+K21+K23+K25+K27+K29+K31+K33+K35+K37+K39+K41+K43+K45+K47+K49+K51+K53+K55+K57+K60</f>
        <v>361.2178</v>
      </c>
      <c r="L63" s="6">
        <f>+L7+L9+L11+L13+L15+L17+L19+L21+L23+L25+L27+L29+L31+L33+L35+L37+L39+L41+L43+L45+L47+L49+L51+L53+L55+L57+L60</f>
        <v>143127.661</v>
      </c>
      <c r="M63" s="40">
        <v>0</v>
      </c>
      <c r="N63" s="41">
        <v>0</v>
      </c>
      <c r="O63" s="41">
        <v>0</v>
      </c>
      <c r="P63" s="40">
        <v>0</v>
      </c>
      <c r="Q63" s="41">
        <v>0</v>
      </c>
      <c r="R63" s="41">
        <v>0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0</v>
      </c>
      <c r="W63" s="5">
        <f>+W7+W9+W11+W13+W15+W17+W19+W21+W23+W25+W27+W29+W31+W33+W35+W37+W39+W41+W43+W45+W47+W49+W51+W53+W55+W57+W60</f>
        <v>0</v>
      </c>
      <c r="X63" s="47">
        <f>+X7+X9+X11+X13+X15+X17+X19+X21+X23+X25+X27+X29+X31+X33+X35+X37+X39+X41+X43+X45+X47+X49+X51+X53+X55+X57+X60</f>
        <v>0</v>
      </c>
      <c r="Y63" s="40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5">
        <f t="shared" si="5"/>
        <v>22</v>
      </c>
      <c r="AR63" s="5">
        <f t="shared" si="6"/>
        <v>361.2178</v>
      </c>
      <c r="AS63" s="6">
        <f t="shared" si="7"/>
        <v>143127.661</v>
      </c>
      <c r="AT63" s="187" t="s">
        <v>11</v>
      </c>
      <c r="AU63" s="192"/>
      <c r="AV63" s="181"/>
      <c r="AW63" s="167"/>
    </row>
    <row r="64" spans="1:49" ht="18.75">
      <c r="A64" s="172" t="s">
        <v>52</v>
      </c>
      <c r="B64" s="416" t="s">
        <v>53</v>
      </c>
      <c r="C64" s="178" t="s">
        <v>10</v>
      </c>
      <c r="D64" s="42"/>
      <c r="E64" s="43"/>
      <c r="F64" s="43"/>
      <c r="G64" s="43">
        <v>127</v>
      </c>
      <c r="H64" s="43">
        <v>170.1651</v>
      </c>
      <c r="I64" s="90">
        <v>92114.803</v>
      </c>
      <c r="J64" s="2">
        <f aca="true" t="shared" si="8" ref="J64:L67">D64+G64</f>
        <v>127</v>
      </c>
      <c r="K64" s="2">
        <f t="shared" si="8"/>
        <v>170.1651</v>
      </c>
      <c r="L64" s="3">
        <f t="shared" si="8"/>
        <v>92114.803</v>
      </c>
      <c r="M64" s="42"/>
      <c r="N64" s="43"/>
      <c r="O64" s="3"/>
      <c r="P64" s="42"/>
      <c r="Q64" s="43"/>
      <c r="R64" s="43"/>
      <c r="S64" s="43"/>
      <c r="T64" s="43"/>
      <c r="U64" s="90"/>
      <c r="V64" s="3">
        <f aca="true" t="shared" si="9" ref="V64:X67">P64+S64</f>
        <v>0</v>
      </c>
      <c r="W64" s="2">
        <f t="shared" si="9"/>
        <v>0</v>
      </c>
      <c r="X64" s="48">
        <f t="shared" si="9"/>
        <v>0</v>
      </c>
      <c r="Y64" s="42"/>
      <c r="Z64" s="43"/>
      <c r="AA64" s="43"/>
      <c r="AB64" s="1"/>
      <c r="AC64" s="2"/>
      <c r="AD64" s="2"/>
      <c r="AE64" s="2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2">
        <f t="shared" si="5"/>
        <v>127</v>
      </c>
      <c r="AR64" s="2">
        <f t="shared" si="6"/>
        <v>170.1651</v>
      </c>
      <c r="AS64" s="3">
        <f t="shared" si="7"/>
        <v>92114.803</v>
      </c>
      <c r="AT64" s="174" t="s">
        <v>10</v>
      </c>
      <c r="AU64" s="416" t="s">
        <v>53</v>
      </c>
      <c r="AV64" s="193" t="s">
        <v>52</v>
      </c>
      <c r="AW64" s="167"/>
    </row>
    <row r="65" spans="1:49" ht="18.75">
      <c r="A65" s="172"/>
      <c r="B65" s="417"/>
      <c r="C65" s="176" t="s">
        <v>11</v>
      </c>
      <c r="D65" s="40">
        <v>424</v>
      </c>
      <c r="E65" s="41">
        <v>67.1145</v>
      </c>
      <c r="F65" s="41">
        <v>66809.776</v>
      </c>
      <c r="G65" s="41">
        <v>67</v>
      </c>
      <c r="H65" s="41">
        <v>883.8087</v>
      </c>
      <c r="I65" s="96">
        <v>437074.86</v>
      </c>
      <c r="J65" s="5">
        <f t="shared" si="8"/>
        <v>491</v>
      </c>
      <c r="K65" s="5">
        <f t="shared" si="8"/>
        <v>950.9232000000001</v>
      </c>
      <c r="L65" s="6">
        <f t="shared" si="8"/>
        <v>503884.636</v>
      </c>
      <c r="M65" s="40"/>
      <c r="N65" s="41"/>
      <c r="O65" s="15"/>
      <c r="P65" s="40"/>
      <c r="Q65" s="41"/>
      <c r="R65" s="41"/>
      <c r="S65" s="41"/>
      <c r="T65" s="41"/>
      <c r="U65" s="96"/>
      <c r="V65" s="6">
        <f t="shared" si="9"/>
        <v>0</v>
      </c>
      <c r="W65" s="5">
        <f t="shared" si="9"/>
        <v>0</v>
      </c>
      <c r="X65" s="47">
        <f t="shared" si="9"/>
        <v>0</v>
      </c>
      <c r="Y65" s="40"/>
      <c r="Z65" s="41"/>
      <c r="AA65" s="41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5">
        <f t="shared" si="5"/>
        <v>491</v>
      </c>
      <c r="AR65" s="5">
        <f t="shared" si="6"/>
        <v>950.9232000000001</v>
      </c>
      <c r="AS65" s="6">
        <f t="shared" si="7"/>
        <v>503884.636</v>
      </c>
      <c r="AT65" s="177" t="s">
        <v>11</v>
      </c>
      <c r="AU65" s="417"/>
      <c r="AV65" s="175"/>
      <c r="AW65" s="167"/>
    </row>
    <row r="66" spans="1:49" ht="18.75">
      <c r="A66" s="172" t="s">
        <v>54</v>
      </c>
      <c r="B66" s="416" t="s">
        <v>55</v>
      </c>
      <c r="C66" s="178" t="s">
        <v>10</v>
      </c>
      <c r="D66" s="42"/>
      <c r="E66" s="43"/>
      <c r="F66" s="43"/>
      <c r="G66" s="43"/>
      <c r="H66" s="43"/>
      <c r="I66" s="90"/>
      <c r="J66" s="2">
        <f t="shared" si="8"/>
        <v>0</v>
      </c>
      <c r="K66" s="2">
        <f>E66+H66</f>
        <v>0</v>
      </c>
      <c r="L66" s="3">
        <f>F66+I66</f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3">
        <f t="shared" si="9"/>
        <v>0</v>
      </c>
      <c r="W66" s="2">
        <f t="shared" si="9"/>
        <v>0</v>
      </c>
      <c r="X66" s="48">
        <f t="shared" si="9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2">
        <f t="shared" si="5"/>
        <v>0</v>
      </c>
      <c r="AR66" s="2">
        <f t="shared" si="6"/>
        <v>0</v>
      </c>
      <c r="AS66" s="3">
        <f t="shared" si="7"/>
        <v>0</v>
      </c>
      <c r="AT66" s="174" t="s">
        <v>10</v>
      </c>
      <c r="AU66" s="416" t="s">
        <v>55</v>
      </c>
      <c r="AV66" s="175" t="s">
        <v>54</v>
      </c>
      <c r="AW66" s="167"/>
    </row>
    <row r="67" spans="1:49" ht="18.75">
      <c r="A67" s="179" t="s">
        <v>36</v>
      </c>
      <c r="B67" s="417"/>
      <c r="C67" s="176" t="s">
        <v>11</v>
      </c>
      <c r="D67" s="40"/>
      <c r="E67" s="41"/>
      <c r="F67" s="41"/>
      <c r="G67" s="41"/>
      <c r="H67" s="41"/>
      <c r="I67" s="96"/>
      <c r="J67" s="5">
        <f t="shared" si="8"/>
        <v>0</v>
      </c>
      <c r="K67" s="5">
        <f>E67+H67</f>
        <v>0</v>
      </c>
      <c r="L67" s="6">
        <f>F67+I67</f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9"/>
        <v>0</v>
      </c>
      <c r="W67" s="5">
        <f t="shared" si="9"/>
        <v>0</v>
      </c>
      <c r="X67" s="47">
        <f t="shared" si="9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5">
        <f t="shared" si="5"/>
        <v>0</v>
      </c>
      <c r="AR67" s="5">
        <f t="shared" si="6"/>
        <v>0</v>
      </c>
      <c r="AS67" s="6">
        <f t="shared" si="7"/>
        <v>0</v>
      </c>
      <c r="AT67" s="180" t="s">
        <v>11</v>
      </c>
      <c r="AU67" s="417"/>
      <c r="AV67" s="181" t="s">
        <v>36</v>
      </c>
      <c r="AW67" s="167"/>
    </row>
    <row r="68" spans="1:49" ht="18.75">
      <c r="A68" s="437" t="s">
        <v>111</v>
      </c>
      <c r="B68" s="438"/>
      <c r="C68" s="178" t="s">
        <v>10</v>
      </c>
      <c r="D68" s="42">
        <v>0</v>
      </c>
      <c r="E68" s="43">
        <v>0</v>
      </c>
      <c r="F68" s="43">
        <v>0</v>
      </c>
      <c r="G68" s="42">
        <v>200</v>
      </c>
      <c r="H68" s="43">
        <v>859.7856999999999</v>
      </c>
      <c r="I68" s="43">
        <v>194995.14299999998</v>
      </c>
      <c r="J68" s="2">
        <f>+J61+J64+J66</f>
        <v>200</v>
      </c>
      <c r="K68" s="2">
        <f>+K61+K64+K66</f>
        <v>859.7856999999999</v>
      </c>
      <c r="L68" s="3">
        <f>+L61+L64+L66</f>
        <v>194995.14299999998</v>
      </c>
      <c r="M68" s="42">
        <v>0</v>
      </c>
      <c r="N68" s="43">
        <v>0</v>
      </c>
      <c r="O68" s="43">
        <v>0</v>
      </c>
      <c r="P68" s="42">
        <v>0</v>
      </c>
      <c r="Q68" s="43">
        <v>0</v>
      </c>
      <c r="R68" s="43">
        <v>0</v>
      </c>
      <c r="S68" s="42">
        <v>0</v>
      </c>
      <c r="T68" s="43">
        <v>0</v>
      </c>
      <c r="U68" s="43">
        <v>0</v>
      </c>
      <c r="V68" s="3">
        <f>V61+V64+V66</f>
        <v>0</v>
      </c>
      <c r="W68" s="2">
        <f>W61+W64+W66</f>
        <v>0</v>
      </c>
      <c r="X68" s="48">
        <f>X61+X64+X66</f>
        <v>0</v>
      </c>
      <c r="Y68" s="42">
        <v>0</v>
      </c>
      <c r="Z68" s="43">
        <v>0</v>
      </c>
      <c r="AA68" s="43">
        <v>0</v>
      </c>
      <c r="AB68" s="42">
        <v>0</v>
      </c>
      <c r="AC68" s="43">
        <v>0</v>
      </c>
      <c r="AD68" s="43">
        <v>0</v>
      </c>
      <c r="AE68" s="42">
        <v>0</v>
      </c>
      <c r="AF68" s="43">
        <v>0</v>
      </c>
      <c r="AG68" s="43">
        <v>0</v>
      </c>
      <c r="AH68" s="42">
        <v>3</v>
      </c>
      <c r="AI68" s="43">
        <v>0.0153</v>
      </c>
      <c r="AJ68" s="43">
        <v>49.178</v>
      </c>
      <c r="AK68" s="42">
        <v>0</v>
      </c>
      <c r="AL68" s="43">
        <v>0</v>
      </c>
      <c r="AM68" s="43">
        <v>0</v>
      </c>
      <c r="AN68" s="42">
        <v>0</v>
      </c>
      <c r="AO68" s="43">
        <v>0</v>
      </c>
      <c r="AP68" s="43">
        <v>0</v>
      </c>
      <c r="AQ68" s="2">
        <f t="shared" si="5"/>
        <v>203</v>
      </c>
      <c r="AR68" s="2">
        <f t="shared" si="6"/>
        <v>859.8009999999999</v>
      </c>
      <c r="AS68" s="3">
        <f t="shared" si="7"/>
        <v>195044.321</v>
      </c>
      <c r="AT68" s="186" t="s">
        <v>10</v>
      </c>
      <c r="AU68" s="441" t="s">
        <v>112</v>
      </c>
      <c r="AV68" s="438"/>
      <c r="AW68" s="167"/>
    </row>
    <row r="69" spans="1:49" ht="18.75">
      <c r="A69" s="439"/>
      <c r="B69" s="440"/>
      <c r="C69" s="176" t="s">
        <v>11</v>
      </c>
      <c r="D69" s="40">
        <v>434</v>
      </c>
      <c r="E69" s="41">
        <v>231.7203</v>
      </c>
      <c r="F69" s="41">
        <v>132318.77899999998</v>
      </c>
      <c r="G69" s="40">
        <v>79</v>
      </c>
      <c r="H69" s="41">
        <v>1080.4207000000001</v>
      </c>
      <c r="I69" s="41">
        <v>514693.518</v>
      </c>
      <c r="J69" s="5">
        <f>J63+J65+J67</f>
        <v>513</v>
      </c>
      <c r="K69" s="5">
        <f>+K63+K65+K67</f>
        <v>1312.141</v>
      </c>
      <c r="L69" s="6">
        <f>+L63+L65+L67</f>
        <v>647012.297</v>
      </c>
      <c r="M69" s="40">
        <v>0</v>
      </c>
      <c r="N69" s="41">
        <v>0</v>
      </c>
      <c r="O69" s="41">
        <v>0</v>
      </c>
      <c r="P69" s="40">
        <v>0</v>
      </c>
      <c r="Q69" s="41">
        <v>0</v>
      </c>
      <c r="R69" s="41">
        <v>0</v>
      </c>
      <c r="S69" s="40">
        <v>0</v>
      </c>
      <c r="T69" s="41">
        <v>0</v>
      </c>
      <c r="U69" s="41">
        <v>0</v>
      </c>
      <c r="V69" s="6">
        <f>+V63+V65+V67</f>
        <v>0</v>
      </c>
      <c r="W69" s="5">
        <f>+W63+W65+W67</f>
        <v>0</v>
      </c>
      <c r="X69" s="6">
        <f>+X63+X65+X67</f>
        <v>0</v>
      </c>
      <c r="Y69" s="40">
        <v>0</v>
      </c>
      <c r="Z69" s="41">
        <v>0</v>
      </c>
      <c r="AA69" s="41">
        <v>0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5">
        <f t="shared" si="5"/>
        <v>513</v>
      </c>
      <c r="AR69" s="5">
        <f t="shared" si="6"/>
        <v>1312.141</v>
      </c>
      <c r="AS69" s="6">
        <f t="shared" si="7"/>
        <v>647012.297</v>
      </c>
      <c r="AT69" s="187" t="s">
        <v>11</v>
      </c>
      <c r="AU69" s="442"/>
      <c r="AV69" s="440"/>
      <c r="AW69" s="167"/>
    </row>
    <row r="70" spans="1:49" ht="19.5" thickBot="1">
      <c r="A70" s="443" t="s">
        <v>113</v>
      </c>
      <c r="B70" s="444" t="s">
        <v>56</v>
      </c>
      <c r="C70" s="445"/>
      <c r="D70" s="44"/>
      <c r="E70" s="45"/>
      <c r="F70" s="45"/>
      <c r="G70" s="45"/>
      <c r="H70" s="45"/>
      <c r="I70" s="109"/>
      <c r="J70" s="53"/>
      <c r="K70" s="53">
        <f>E70+H70</f>
        <v>0</v>
      </c>
      <c r="L70" s="54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54">
        <f>P70+S70</f>
        <v>0</v>
      </c>
      <c r="W70" s="53">
        <f>Q70+T70</f>
        <v>0</v>
      </c>
      <c r="X70" s="54">
        <f>R70+U70</f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53"/>
      <c r="AR70" s="53">
        <f t="shared" si="6"/>
        <v>0</v>
      </c>
      <c r="AS70" s="54">
        <f t="shared" si="7"/>
        <v>0</v>
      </c>
      <c r="AT70" s="444" t="s">
        <v>113</v>
      </c>
      <c r="AU70" s="444" t="s">
        <v>56</v>
      </c>
      <c r="AV70" s="446"/>
      <c r="AW70" s="167"/>
    </row>
    <row r="71" spans="1:49" ht="19.5" thickBot="1">
      <c r="A71" s="433" t="s">
        <v>114</v>
      </c>
      <c r="B71" s="434" t="s">
        <v>57</v>
      </c>
      <c r="C71" s="435"/>
      <c r="D71" s="118">
        <v>434</v>
      </c>
      <c r="E71" s="119">
        <v>231.7203</v>
      </c>
      <c r="F71" s="119">
        <v>132318.77899999998</v>
      </c>
      <c r="G71" s="119">
        <v>279</v>
      </c>
      <c r="H71" s="119">
        <v>1940.2064</v>
      </c>
      <c r="I71" s="119">
        <v>709688.661</v>
      </c>
      <c r="J71" s="121">
        <f>J68+J69</f>
        <v>713</v>
      </c>
      <c r="K71" s="121">
        <f>K68+K69</f>
        <v>2171.9267</v>
      </c>
      <c r="L71" s="121">
        <f>L68+L69</f>
        <v>842007.44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21">
        <f>V68+V69+V70</f>
        <v>0</v>
      </c>
      <c r="W71" s="121">
        <f>W68+W69+W70</f>
        <v>0</v>
      </c>
      <c r="X71" s="121">
        <f>X68+X69+X70</f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19">
        <v>0</v>
      </c>
      <c r="AF71" s="119">
        <v>0</v>
      </c>
      <c r="AG71" s="119">
        <v>0</v>
      </c>
      <c r="AH71" s="119">
        <v>3</v>
      </c>
      <c r="AI71" s="119">
        <v>0.0153</v>
      </c>
      <c r="AJ71" s="119">
        <v>49.178</v>
      </c>
      <c r="AK71" s="119">
        <v>0</v>
      </c>
      <c r="AL71" s="119">
        <v>0</v>
      </c>
      <c r="AM71" s="119">
        <v>0</v>
      </c>
      <c r="AN71" s="119">
        <v>0</v>
      </c>
      <c r="AO71" s="119">
        <v>0</v>
      </c>
      <c r="AP71" s="119">
        <v>0</v>
      </c>
      <c r="AQ71" s="121">
        <f>AN71+AK71+AH71+AE71+AB71+Y71+S71+P71+M71+G71+D71</f>
        <v>716</v>
      </c>
      <c r="AR71" s="121">
        <f>AO71+AL71+AI71+AF71+AC71+Z71+T71+Q71+N71+H71+E71</f>
        <v>2171.942</v>
      </c>
      <c r="AS71" s="54">
        <f>AP71+AM71+AJ71+AG71+AD71+AA71+U71+R71+O71+I71+F71</f>
        <v>842056.6179999999</v>
      </c>
      <c r="AT71" s="434" t="s">
        <v>114</v>
      </c>
      <c r="AU71" s="434" t="s">
        <v>57</v>
      </c>
      <c r="AV71" s="436" t="s">
        <v>0</v>
      </c>
      <c r="AW71" s="167"/>
    </row>
    <row r="72" spans="24:47" ht="18.75">
      <c r="X72" s="194" t="s">
        <v>115</v>
      </c>
      <c r="AU72" s="194" t="s">
        <v>115</v>
      </c>
    </row>
    <row r="73" spans="44:45" ht="18.75">
      <c r="AR73" s="20"/>
      <c r="AS73" s="20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J6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AF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203" customWidth="1"/>
    <col min="2" max="2" width="20.625" style="203" customWidth="1"/>
    <col min="3" max="3" width="9.625" style="203" customWidth="1"/>
    <col min="4" max="4" width="12.625" style="202" customWidth="1"/>
    <col min="5" max="6" width="16.625" style="202" customWidth="1"/>
    <col min="7" max="7" width="12.625" style="202" customWidth="1"/>
    <col min="8" max="9" width="16.625" style="202" customWidth="1"/>
    <col min="10" max="10" width="12.625" style="202" customWidth="1"/>
    <col min="11" max="12" width="16.625" style="202" customWidth="1"/>
    <col min="13" max="13" width="12.625" style="202" customWidth="1"/>
    <col min="14" max="14" width="16.625" style="202" customWidth="1"/>
    <col min="15" max="15" width="18.125" style="202" customWidth="1"/>
    <col min="16" max="16" width="12.625" style="202" customWidth="1"/>
    <col min="17" max="17" width="16.625" style="202" customWidth="1"/>
    <col min="18" max="18" width="18.125" style="202" customWidth="1"/>
    <col min="19" max="19" width="12.625" style="202" customWidth="1"/>
    <col min="20" max="21" width="16.625" style="202" customWidth="1"/>
    <col min="22" max="22" width="12.625" style="202" customWidth="1"/>
    <col min="23" max="23" width="16.625" style="202" customWidth="1"/>
    <col min="24" max="24" width="18.375" style="202" customWidth="1"/>
    <col min="25" max="25" width="12.625" style="202" customWidth="1"/>
    <col min="26" max="27" width="16.625" style="202" customWidth="1"/>
    <col min="28" max="28" width="12.625" style="55" customWidth="1"/>
    <col min="29" max="30" width="16.625" style="55" customWidth="1"/>
    <col min="31" max="31" width="12.625" style="202" customWidth="1"/>
    <col min="32" max="33" width="16.625" style="202" customWidth="1"/>
    <col min="34" max="34" width="12.625" style="202" customWidth="1"/>
    <col min="35" max="36" width="16.625" style="202" customWidth="1"/>
    <col min="37" max="37" width="12.625" style="202" customWidth="1"/>
    <col min="38" max="39" width="16.625" style="202" customWidth="1"/>
    <col min="40" max="40" width="12.625" style="202" customWidth="1"/>
    <col min="41" max="42" width="16.625" style="202" customWidth="1"/>
    <col min="43" max="43" width="14.625" style="202" customWidth="1"/>
    <col min="44" max="45" width="18.625" style="202" customWidth="1"/>
    <col min="46" max="46" width="9.50390625" style="203" customWidth="1"/>
    <col min="47" max="47" width="22.625" style="203" customWidth="1"/>
    <col min="48" max="48" width="5.875" style="203" customWidth="1"/>
    <col min="49" max="16384" width="10.625" style="204" customWidth="1"/>
  </cols>
  <sheetData>
    <row r="1" spans="1:24" ht="32.25">
      <c r="A1" s="447"/>
      <c r="B1" s="447"/>
      <c r="C1" s="447"/>
      <c r="D1" s="447" t="s">
        <v>0</v>
      </c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</row>
    <row r="2" spans="1:48" ht="19.5" thickBot="1">
      <c r="A2" s="205"/>
      <c r="B2" s="205" t="s">
        <v>97</v>
      </c>
      <c r="C2" s="205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 t="s">
        <v>98</v>
      </c>
      <c r="Z2" s="206"/>
      <c r="AA2" s="206"/>
      <c r="AB2" s="59"/>
      <c r="AC2" s="59"/>
      <c r="AD2" s="59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5"/>
      <c r="AU2" s="205"/>
      <c r="AV2" s="207"/>
    </row>
    <row r="3" spans="1:49" ht="18.75">
      <c r="A3" s="208"/>
      <c r="D3" s="209" t="s">
        <v>82</v>
      </c>
      <c r="E3" s="210"/>
      <c r="F3" s="210"/>
      <c r="G3" s="209" t="s">
        <v>77</v>
      </c>
      <c r="H3" s="210"/>
      <c r="I3" s="210"/>
      <c r="J3" s="209" t="s">
        <v>85</v>
      </c>
      <c r="K3" s="210"/>
      <c r="L3" s="210"/>
      <c r="M3" s="209" t="s">
        <v>99</v>
      </c>
      <c r="N3" s="210"/>
      <c r="O3" s="210"/>
      <c r="P3" s="209" t="s">
        <v>86</v>
      </c>
      <c r="Q3" s="210"/>
      <c r="R3" s="210"/>
      <c r="S3" s="448" t="s">
        <v>87</v>
      </c>
      <c r="T3" s="449"/>
      <c r="U3" s="450"/>
      <c r="V3" s="209" t="s">
        <v>88</v>
      </c>
      <c r="W3" s="210"/>
      <c r="X3" s="211"/>
      <c r="Y3" s="212" t="s">
        <v>89</v>
      </c>
      <c r="Z3" s="210"/>
      <c r="AA3" s="211"/>
      <c r="AB3" s="379" t="s">
        <v>79</v>
      </c>
      <c r="AC3" s="380"/>
      <c r="AD3" s="381"/>
      <c r="AE3" s="209" t="s">
        <v>90</v>
      </c>
      <c r="AF3" s="210"/>
      <c r="AG3" s="210"/>
      <c r="AH3" s="209" t="s">
        <v>91</v>
      </c>
      <c r="AI3" s="210"/>
      <c r="AJ3" s="210"/>
      <c r="AK3" s="209" t="s">
        <v>92</v>
      </c>
      <c r="AL3" s="210"/>
      <c r="AM3" s="210"/>
      <c r="AN3" s="209" t="s">
        <v>74</v>
      </c>
      <c r="AO3" s="210"/>
      <c r="AP3" s="210"/>
      <c r="AQ3" s="209" t="s">
        <v>1</v>
      </c>
      <c r="AR3" s="210"/>
      <c r="AS3" s="210"/>
      <c r="AT3" s="213"/>
      <c r="AU3" s="214"/>
      <c r="AV3" s="215"/>
      <c r="AW3" s="216"/>
    </row>
    <row r="4" spans="1:49" ht="18.75">
      <c r="A4" s="208"/>
      <c r="D4" s="217" t="s">
        <v>2</v>
      </c>
      <c r="E4" s="217" t="s">
        <v>3</v>
      </c>
      <c r="F4" s="217" t="s">
        <v>4</v>
      </c>
      <c r="G4" s="217" t="s">
        <v>2</v>
      </c>
      <c r="H4" s="217" t="s">
        <v>3</v>
      </c>
      <c r="I4" s="217" t="s">
        <v>4</v>
      </c>
      <c r="J4" s="217" t="s">
        <v>2</v>
      </c>
      <c r="K4" s="217" t="s">
        <v>3</v>
      </c>
      <c r="L4" s="217" t="s">
        <v>4</v>
      </c>
      <c r="M4" s="217" t="s">
        <v>2</v>
      </c>
      <c r="N4" s="217" t="s">
        <v>3</v>
      </c>
      <c r="O4" s="217" t="s">
        <v>4</v>
      </c>
      <c r="P4" s="217" t="s">
        <v>2</v>
      </c>
      <c r="Q4" s="217" t="s">
        <v>3</v>
      </c>
      <c r="R4" s="217" t="s">
        <v>4</v>
      </c>
      <c r="S4" s="217" t="s">
        <v>2</v>
      </c>
      <c r="T4" s="217" t="s">
        <v>3</v>
      </c>
      <c r="U4" s="217" t="s">
        <v>4</v>
      </c>
      <c r="V4" s="217" t="s">
        <v>2</v>
      </c>
      <c r="W4" s="217" t="s">
        <v>3</v>
      </c>
      <c r="X4" s="218" t="s">
        <v>4</v>
      </c>
      <c r="Y4" s="217" t="s">
        <v>2</v>
      </c>
      <c r="Z4" s="217" t="s">
        <v>3</v>
      </c>
      <c r="AA4" s="218" t="s">
        <v>4</v>
      </c>
      <c r="AB4" s="76" t="s">
        <v>2</v>
      </c>
      <c r="AC4" s="76" t="s">
        <v>3</v>
      </c>
      <c r="AD4" s="76" t="s">
        <v>4</v>
      </c>
      <c r="AE4" s="217" t="s">
        <v>2</v>
      </c>
      <c r="AF4" s="217" t="s">
        <v>3</v>
      </c>
      <c r="AG4" s="217" t="s">
        <v>4</v>
      </c>
      <c r="AH4" s="217" t="s">
        <v>2</v>
      </c>
      <c r="AI4" s="217" t="s">
        <v>3</v>
      </c>
      <c r="AJ4" s="217" t="s">
        <v>4</v>
      </c>
      <c r="AK4" s="217" t="s">
        <v>2</v>
      </c>
      <c r="AL4" s="217" t="s">
        <v>3</v>
      </c>
      <c r="AM4" s="217" t="s">
        <v>4</v>
      </c>
      <c r="AN4" s="217" t="s">
        <v>2</v>
      </c>
      <c r="AO4" s="217" t="s">
        <v>3</v>
      </c>
      <c r="AP4" s="217" t="s">
        <v>4</v>
      </c>
      <c r="AQ4" s="217" t="s">
        <v>2</v>
      </c>
      <c r="AR4" s="217" t="s">
        <v>3</v>
      </c>
      <c r="AS4" s="217" t="s">
        <v>4</v>
      </c>
      <c r="AT4" s="219"/>
      <c r="AU4" s="220"/>
      <c r="AV4" s="221"/>
      <c r="AW4" s="216"/>
    </row>
    <row r="5" spans="1:49" ht="18.75">
      <c r="A5" s="222"/>
      <c r="B5" s="223"/>
      <c r="C5" s="223"/>
      <c r="D5" s="224" t="s">
        <v>5</v>
      </c>
      <c r="E5" s="224" t="s">
        <v>6</v>
      </c>
      <c r="F5" s="224" t="s">
        <v>7</v>
      </c>
      <c r="G5" s="224" t="s">
        <v>5</v>
      </c>
      <c r="H5" s="224" t="s">
        <v>6</v>
      </c>
      <c r="I5" s="224" t="s">
        <v>7</v>
      </c>
      <c r="J5" s="224" t="s">
        <v>5</v>
      </c>
      <c r="K5" s="224" t="s">
        <v>6</v>
      </c>
      <c r="L5" s="224" t="s">
        <v>7</v>
      </c>
      <c r="M5" s="224" t="s">
        <v>5</v>
      </c>
      <c r="N5" s="224" t="s">
        <v>6</v>
      </c>
      <c r="O5" s="224" t="s">
        <v>7</v>
      </c>
      <c r="P5" s="224" t="s">
        <v>5</v>
      </c>
      <c r="Q5" s="224" t="s">
        <v>6</v>
      </c>
      <c r="R5" s="224" t="s">
        <v>7</v>
      </c>
      <c r="S5" s="224" t="s">
        <v>5</v>
      </c>
      <c r="T5" s="224" t="s">
        <v>6</v>
      </c>
      <c r="U5" s="224" t="s">
        <v>7</v>
      </c>
      <c r="V5" s="224" t="s">
        <v>5</v>
      </c>
      <c r="W5" s="224" t="s">
        <v>6</v>
      </c>
      <c r="X5" s="225" t="s">
        <v>7</v>
      </c>
      <c r="Y5" s="224" t="s">
        <v>5</v>
      </c>
      <c r="Z5" s="224" t="s">
        <v>6</v>
      </c>
      <c r="AA5" s="225" t="s">
        <v>7</v>
      </c>
      <c r="AB5" s="85" t="s">
        <v>5</v>
      </c>
      <c r="AC5" s="85" t="s">
        <v>6</v>
      </c>
      <c r="AD5" s="85" t="s">
        <v>7</v>
      </c>
      <c r="AE5" s="224" t="s">
        <v>5</v>
      </c>
      <c r="AF5" s="224" t="s">
        <v>6</v>
      </c>
      <c r="AG5" s="224" t="s">
        <v>7</v>
      </c>
      <c r="AH5" s="224" t="s">
        <v>5</v>
      </c>
      <c r="AI5" s="224" t="s">
        <v>6</v>
      </c>
      <c r="AJ5" s="224" t="s">
        <v>7</v>
      </c>
      <c r="AK5" s="224" t="s">
        <v>5</v>
      </c>
      <c r="AL5" s="224" t="s">
        <v>6</v>
      </c>
      <c r="AM5" s="224" t="s">
        <v>7</v>
      </c>
      <c r="AN5" s="224" t="s">
        <v>5</v>
      </c>
      <c r="AO5" s="224" t="s">
        <v>6</v>
      </c>
      <c r="AP5" s="224" t="s">
        <v>7</v>
      </c>
      <c r="AQ5" s="224" t="s">
        <v>5</v>
      </c>
      <c r="AR5" s="224" t="s">
        <v>6</v>
      </c>
      <c r="AS5" s="224" t="s">
        <v>7</v>
      </c>
      <c r="AT5" s="226"/>
      <c r="AU5" s="223"/>
      <c r="AV5" s="227"/>
      <c r="AW5" s="216"/>
    </row>
    <row r="6" spans="1:49" ht="18.75">
      <c r="A6" s="228" t="s">
        <v>8</v>
      </c>
      <c r="B6" s="451" t="s">
        <v>9</v>
      </c>
      <c r="C6" s="229" t="s">
        <v>10</v>
      </c>
      <c r="D6" s="8"/>
      <c r="E6" s="9"/>
      <c r="F6" s="9"/>
      <c r="G6" s="9"/>
      <c r="H6" s="9"/>
      <c r="I6" s="230"/>
      <c r="J6" s="231">
        <f aca="true" t="shared" si="0" ref="J6:L13">+D6+G6</f>
        <v>0</v>
      </c>
      <c r="K6" s="231">
        <f t="shared" si="0"/>
        <v>0</v>
      </c>
      <c r="L6" s="232">
        <f t="shared" si="0"/>
        <v>0</v>
      </c>
      <c r="M6" s="8"/>
      <c r="N6" s="9"/>
      <c r="O6" s="195"/>
      <c r="P6" s="8"/>
      <c r="Q6" s="9"/>
      <c r="R6" s="9"/>
      <c r="S6" s="9"/>
      <c r="T6" s="9"/>
      <c r="U6" s="230"/>
      <c r="V6" s="232">
        <f aca="true" t="shared" si="1" ref="V6:X21">+P6+S6</f>
        <v>0</v>
      </c>
      <c r="W6" s="231">
        <f t="shared" si="1"/>
        <v>0</v>
      </c>
      <c r="X6" s="232">
        <f t="shared" si="1"/>
        <v>0</v>
      </c>
      <c r="Y6" s="9"/>
      <c r="Z6" s="9"/>
      <c r="AA6" s="233"/>
      <c r="AB6" s="1"/>
      <c r="AC6" s="2"/>
      <c r="AD6" s="2"/>
      <c r="AE6" s="2"/>
      <c r="AF6" s="2"/>
      <c r="AG6" s="11"/>
      <c r="AH6" s="1"/>
      <c r="AI6" s="2"/>
      <c r="AJ6" s="11"/>
      <c r="AK6" s="30"/>
      <c r="AL6" s="31"/>
      <c r="AM6" s="195"/>
      <c r="AN6" s="1"/>
      <c r="AO6" s="2"/>
      <c r="AP6" s="2"/>
      <c r="AQ6" s="234">
        <f>AN6+AK6+AH6+AE6+AB6+Y6+S6+P6+M6+G6+D6</f>
        <v>0</v>
      </c>
      <c r="AR6" s="234">
        <f>AO6+AL6+AI6+AF6+AC6+Z6+T6+Q6+N6+H6+E6</f>
        <v>0</v>
      </c>
      <c r="AS6" s="234">
        <f>AP6+AM6+AJ6+AG6+AD6+AA6+U6+R6+O6+I6+F6</f>
        <v>0</v>
      </c>
      <c r="AT6" s="235" t="s">
        <v>10</v>
      </c>
      <c r="AU6" s="451" t="s">
        <v>9</v>
      </c>
      <c r="AV6" s="236" t="s">
        <v>8</v>
      </c>
      <c r="AW6" s="216"/>
    </row>
    <row r="7" spans="1:49" ht="18.75">
      <c r="A7" s="228"/>
      <c r="B7" s="452"/>
      <c r="C7" s="237" t="s">
        <v>11</v>
      </c>
      <c r="D7" s="13">
        <v>3</v>
      </c>
      <c r="E7" s="14">
        <v>71.744</v>
      </c>
      <c r="F7" s="28">
        <v>23969.342</v>
      </c>
      <c r="G7" s="14">
        <v>1</v>
      </c>
      <c r="H7" s="14">
        <v>11.139</v>
      </c>
      <c r="I7" s="238">
        <v>6454.508</v>
      </c>
      <c r="J7" s="239">
        <f t="shared" si="0"/>
        <v>4</v>
      </c>
      <c r="K7" s="239">
        <f t="shared" si="0"/>
        <v>82.883</v>
      </c>
      <c r="L7" s="240">
        <f t="shared" si="0"/>
        <v>30423.85</v>
      </c>
      <c r="M7" s="13">
        <v>4</v>
      </c>
      <c r="N7" s="14">
        <v>110.7705</v>
      </c>
      <c r="O7" s="241">
        <v>78045.826</v>
      </c>
      <c r="P7" s="13"/>
      <c r="Q7" s="14"/>
      <c r="R7" s="14"/>
      <c r="S7" s="14"/>
      <c r="T7" s="14"/>
      <c r="U7" s="238"/>
      <c r="V7" s="240">
        <f t="shared" si="1"/>
        <v>0</v>
      </c>
      <c r="W7" s="239">
        <f t="shared" si="1"/>
        <v>0</v>
      </c>
      <c r="X7" s="240">
        <f t="shared" si="1"/>
        <v>0</v>
      </c>
      <c r="Y7" s="14"/>
      <c r="Z7" s="14"/>
      <c r="AA7" s="14"/>
      <c r="AB7" s="4"/>
      <c r="AC7" s="5"/>
      <c r="AD7" s="5"/>
      <c r="AE7" s="5"/>
      <c r="AF7" s="5"/>
      <c r="AG7" s="6"/>
      <c r="AH7" s="4"/>
      <c r="AI7" s="5"/>
      <c r="AJ7" s="6"/>
      <c r="AK7" s="33"/>
      <c r="AL7" s="34"/>
      <c r="AM7" s="35"/>
      <c r="AN7" s="4"/>
      <c r="AO7" s="5"/>
      <c r="AP7" s="5"/>
      <c r="AQ7" s="242">
        <f aca="true" t="shared" si="2" ref="AQ7:AQ69">AN7+AK7+AH7+AE7+AB7+Y7+S7+P7+M7+G7+D7</f>
        <v>8</v>
      </c>
      <c r="AR7" s="242">
        <f aca="true" t="shared" si="3" ref="AR7:AR70">AO7+AL7+AI7+AF7+AC7+Z7+T7+Q7+N7+H7+E7</f>
        <v>193.6535</v>
      </c>
      <c r="AS7" s="242">
        <f aca="true" t="shared" si="4" ref="AS7:AS70">AP7+AM7+AJ7+AG7+AD7+AA7+U7+R7+O7+I7+F7</f>
        <v>108469.676</v>
      </c>
      <c r="AT7" s="243" t="s">
        <v>11</v>
      </c>
      <c r="AU7" s="452"/>
      <c r="AV7" s="236"/>
      <c r="AW7" s="216"/>
    </row>
    <row r="8" spans="1:49" ht="18.75">
      <c r="A8" s="228" t="s">
        <v>12</v>
      </c>
      <c r="B8" s="451" t="s">
        <v>13</v>
      </c>
      <c r="C8" s="244" t="s">
        <v>10</v>
      </c>
      <c r="D8" s="8"/>
      <c r="E8" s="9"/>
      <c r="F8" s="9"/>
      <c r="G8" s="9"/>
      <c r="H8" s="9"/>
      <c r="I8" s="230"/>
      <c r="J8" s="245">
        <f t="shared" si="0"/>
        <v>0</v>
      </c>
      <c r="K8" s="245">
        <f t="shared" si="0"/>
        <v>0</v>
      </c>
      <c r="L8" s="246">
        <f t="shared" si="0"/>
        <v>0</v>
      </c>
      <c r="M8" s="8"/>
      <c r="N8" s="9"/>
      <c r="O8" s="32"/>
      <c r="P8" s="8"/>
      <c r="Q8" s="9"/>
      <c r="R8" s="9"/>
      <c r="S8" s="9"/>
      <c r="T8" s="9"/>
      <c r="U8" s="230"/>
      <c r="V8" s="246">
        <f t="shared" si="1"/>
        <v>0</v>
      </c>
      <c r="W8" s="245">
        <f t="shared" si="1"/>
        <v>0</v>
      </c>
      <c r="X8" s="246">
        <f t="shared" si="1"/>
        <v>0</v>
      </c>
      <c r="Y8" s="9"/>
      <c r="Z8" s="9"/>
      <c r="AA8" s="9"/>
      <c r="AB8" s="1"/>
      <c r="AC8" s="2"/>
      <c r="AD8" s="2"/>
      <c r="AE8" s="2"/>
      <c r="AF8" s="2"/>
      <c r="AG8" s="3"/>
      <c r="AH8" s="1"/>
      <c r="AI8" s="2"/>
      <c r="AJ8" s="3"/>
      <c r="AK8" s="30"/>
      <c r="AL8" s="31"/>
      <c r="AM8" s="32"/>
      <c r="AN8" s="1"/>
      <c r="AO8" s="2"/>
      <c r="AP8" s="2"/>
      <c r="AQ8" s="234">
        <f t="shared" si="2"/>
        <v>0</v>
      </c>
      <c r="AR8" s="234">
        <f t="shared" si="3"/>
        <v>0</v>
      </c>
      <c r="AS8" s="234">
        <f t="shared" si="4"/>
        <v>0</v>
      </c>
      <c r="AT8" s="235" t="s">
        <v>10</v>
      </c>
      <c r="AU8" s="451" t="s">
        <v>13</v>
      </c>
      <c r="AV8" s="236" t="s">
        <v>12</v>
      </c>
      <c r="AW8" s="216"/>
    </row>
    <row r="9" spans="1:49" ht="18.75">
      <c r="A9" s="228"/>
      <c r="B9" s="452"/>
      <c r="C9" s="237" t="s">
        <v>11</v>
      </c>
      <c r="D9" s="13"/>
      <c r="E9" s="14"/>
      <c r="F9" s="14"/>
      <c r="G9" s="14"/>
      <c r="H9" s="14"/>
      <c r="I9" s="238"/>
      <c r="J9" s="239">
        <f t="shared" si="0"/>
        <v>0</v>
      </c>
      <c r="K9" s="239">
        <f t="shared" si="0"/>
        <v>0</v>
      </c>
      <c r="L9" s="240">
        <f t="shared" si="0"/>
        <v>0</v>
      </c>
      <c r="M9" s="13"/>
      <c r="N9" s="14"/>
      <c r="O9" s="241"/>
      <c r="P9" s="13"/>
      <c r="Q9" s="14"/>
      <c r="R9" s="14"/>
      <c r="S9" s="14"/>
      <c r="T9" s="14"/>
      <c r="U9" s="238"/>
      <c r="V9" s="240">
        <f t="shared" si="1"/>
        <v>0</v>
      </c>
      <c r="W9" s="239">
        <f t="shared" si="1"/>
        <v>0</v>
      </c>
      <c r="X9" s="240">
        <f t="shared" si="1"/>
        <v>0</v>
      </c>
      <c r="Y9" s="14"/>
      <c r="Z9" s="14"/>
      <c r="AA9" s="14"/>
      <c r="AB9" s="4"/>
      <c r="AC9" s="5"/>
      <c r="AD9" s="5"/>
      <c r="AE9" s="5"/>
      <c r="AF9" s="5"/>
      <c r="AG9" s="6"/>
      <c r="AH9" s="4"/>
      <c r="AI9" s="5"/>
      <c r="AJ9" s="6"/>
      <c r="AK9" s="33"/>
      <c r="AL9" s="34"/>
      <c r="AM9" s="35"/>
      <c r="AN9" s="4"/>
      <c r="AO9" s="5"/>
      <c r="AP9" s="5"/>
      <c r="AQ9" s="242">
        <f t="shared" si="2"/>
        <v>0</v>
      </c>
      <c r="AR9" s="242">
        <f t="shared" si="3"/>
        <v>0</v>
      </c>
      <c r="AS9" s="242">
        <f t="shared" si="4"/>
        <v>0</v>
      </c>
      <c r="AT9" s="243" t="s">
        <v>11</v>
      </c>
      <c r="AU9" s="452"/>
      <c r="AV9" s="236"/>
      <c r="AW9" s="216"/>
    </row>
    <row r="10" spans="1:49" ht="18.75">
      <c r="A10" s="228" t="s">
        <v>14</v>
      </c>
      <c r="B10" s="451" t="s">
        <v>15</v>
      </c>
      <c r="C10" s="244" t="s">
        <v>10</v>
      </c>
      <c r="D10" s="8"/>
      <c r="E10" s="9"/>
      <c r="F10" s="9"/>
      <c r="G10" s="9"/>
      <c r="H10" s="9"/>
      <c r="I10" s="230"/>
      <c r="J10" s="245">
        <f t="shared" si="0"/>
        <v>0</v>
      </c>
      <c r="K10" s="245">
        <f t="shared" si="0"/>
        <v>0</v>
      </c>
      <c r="L10" s="246">
        <f t="shared" si="0"/>
        <v>0</v>
      </c>
      <c r="M10" s="8"/>
      <c r="N10" s="9"/>
      <c r="O10" s="32"/>
      <c r="P10" s="8"/>
      <c r="Q10" s="9"/>
      <c r="R10" s="9"/>
      <c r="S10" s="9"/>
      <c r="T10" s="9"/>
      <c r="U10" s="230"/>
      <c r="V10" s="246">
        <f t="shared" si="1"/>
        <v>0</v>
      </c>
      <c r="W10" s="245">
        <f t="shared" si="1"/>
        <v>0</v>
      </c>
      <c r="X10" s="246">
        <f t="shared" si="1"/>
        <v>0</v>
      </c>
      <c r="Y10" s="9"/>
      <c r="Z10" s="9"/>
      <c r="AA10" s="9"/>
      <c r="AB10" s="1"/>
      <c r="AC10" s="2"/>
      <c r="AD10" s="2"/>
      <c r="AE10" s="2"/>
      <c r="AF10" s="2"/>
      <c r="AG10" s="3"/>
      <c r="AH10" s="1"/>
      <c r="AI10" s="2"/>
      <c r="AJ10" s="3"/>
      <c r="AK10" s="30"/>
      <c r="AL10" s="31"/>
      <c r="AM10" s="32"/>
      <c r="AN10" s="1"/>
      <c r="AO10" s="2"/>
      <c r="AP10" s="2"/>
      <c r="AQ10" s="234">
        <f t="shared" si="2"/>
        <v>0</v>
      </c>
      <c r="AR10" s="234">
        <f t="shared" si="3"/>
        <v>0</v>
      </c>
      <c r="AS10" s="234">
        <f t="shared" si="4"/>
        <v>0</v>
      </c>
      <c r="AT10" s="235" t="s">
        <v>10</v>
      </c>
      <c r="AU10" s="451" t="s">
        <v>15</v>
      </c>
      <c r="AV10" s="236" t="s">
        <v>14</v>
      </c>
      <c r="AW10" s="216"/>
    </row>
    <row r="11" spans="1:49" ht="18.75">
      <c r="A11" s="247"/>
      <c r="B11" s="452"/>
      <c r="C11" s="237" t="s">
        <v>11</v>
      </c>
      <c r="D11" s="13"/>
      <c r="E11" s="14"/>
      <c r="F11" s="14"/>
      <c r="G11" s="14"/>
      <c r="H11" s="14"/>
      <c r="I11" s="238"/>
      <c r="J11" s="239">
        <f t="shared" si="0"/>
        <v>0</v>
      </c>
      <c r="K11" s="239">
        <f t="shared" si="0"/>
        <v>0</v>
      </c>
      <c r="L11" s="240">
        <f t="shared" si="0"/>
        <v>0</v>
      </c>
      <c r="M11" s="13"/>
      <c r="N11" s="14"/>
      <c r="O11" s="241"/>
      <c r="P11" s="13"/>
      <c r="Q11" s="14"/>
      <c r="R11" s="14"/>
      <c r="S11" s="14"/>
      <c r="T11" s="14"/>
      <c r="U11" s="238"/>
      <c r="V11" s="240">
        <f t="shared" si="1"/>
        <v>0</v>
      </c>
      <c r="W11" s="239">
        <f t="shared" si="1"/>
        <v>0</v>
      </c>
      <c r="X11" s="240">
        <f t="shared" si="1"/>
        <v>0</v>
      </c>
      <c r="Y11" s="14"/>
      <c r="Z11" s="14"/>
      <c r="AA11" s="14"/>
      <c r="AB11" s="4"/>
      <c r="AC11" s="5"/>
      <c r="AD11" s="5"/>
      <c r="AE11" s="5"/>
      <c r="AF11" s="5"/>
      <c r="AG11" s="6"/>
      <c r="AH11" s="4"/>
      <c r="AI11" s="5"/>
      <c r="AJ11" s="6"/>
      <c r="AK11" s="33"/>
      <c r="AL11" s="34"/>
      <c r="AM11" s="35"/>
      <c r="AN11" s="4"/>
      <c r="AO11" s="5"/>
      <c r="AP11" s="5"/>
      <c r="AQ11" s="242">
        <f t="shared" si="2"/>
        <v>0</v>
      </c>
      <c r="AR11" s="242">
        <f t="shared" si="3"/>
        <v>0</v>
      </c>
      <c r="AS11" s="242">
        <f t="shared" si="4"/>
        <v>0</v>
      </c>
      <c r="AT11" s="248" t="s">
        <v>11</v>
      </c>
      <c r="AU11" s="452"/>
      <c r="AV11" s="249"/>
      <c r="AW11" s="216"/>
    </row>
    <row r="12" spans="1:49" ht="18.75">
      <c r="A12" s="228"/>
      <c r="B12" s="451" t="s">
        <v>16</v>
      </c>
      <c r="C12" s="244" t="s">
        <v>10</v>
      </c>
      <c r="D12" s="8"/>
      <c r="E12" s="9"/>
      <c r="F12" s="9"/>
      <c r="G12" s="9"/>
      <c r="H12" s="9"/>
      <c r="I12" s="230"/>
      <c r="J12" s="245">
        <f t="shared" si="0"/>
        <v>0</v>
      </c>
      <c r="K12" s="245">
        <f t="shared" si="0"/>
        <v>0</v>
      </c>
      <c r="L12" s="246">
        <f t="shared" si="0"/>
        <v>0</v>
      </c>
      <c r="M12" s="8"/>
      <c r="N12" s="9"/>
      <c r="O12" s="32"/>
      <c r="P12" s="8"/>
      <c r="Q12" s="9"/>
      <c r="R12" s="9"/>
      <c r="S12" s="9"/>
      <c r="T12" s="9"/>
      <c r="U12" s="230"/>
      <c r="V12" s="246">
        <f t="shared" si="1"/>
        <v>0</v>
      </c>
      <c r="W12" s="245">
        <f t="shared" si="1"/>
        <v>0</v>
      </c>
      <c r="X12" s="246">
        <f t="shared" si="1"/>
        <v>0</v>
      </c>
      <c r="Y12" s="9"/>
      <c r="Z12" s="9"/>
      <c r="AA12" s="9"/>
      <c r="AB12" s="1"/>
      <c r="AC12" s="2"/>
      <c r="AD12" s="2"/>
      <c r="AE12" s="2"/>
      <c r="AF12" s="2"/>
      <c r="AG12" s="3"/>
      <c r="AH12" s="1"/>
      <c r="AI12" s="2"/>
      <c r="AJ12" s="3"/>
      <c r="AK12" s="30"/>
      <c r="AL12" s="31"/>
      <c r="AM12" s="32"/>
      <c r="AN12" s="1"/>
      <c r="AO12" s="2"/>
      <c r="AP12" s="2"/>
      <c r="AQ12" s="234">
        <f t="shared" si="2"/>
        <v>0</v>
      </c>
      <c r="AR12" s="234">
        <f t="shared" si="3"/>
        <v>0</v>
      </c>
      <c r="AS12" s="234">
        <f t="shared" si="4"/>
        <v>0</v>
      </c>
      <c r="AT12" s="235" t="s">
        <v>10</v>
      </c>
      <c r="AU12" s="451" t="s">
        <v>16</v>
      </c>
      <c r="AV12" s="236"/>
      <c r="AW12" s="216"/>
    </row>
    <row r="13" spans="1:49" ht="18.75">
      <c r="A13" s="228" t="s">
        <v>17</v>
      </c>
      <c r="B13" s="452"/>
      <c r="C13" s="237" t="s">
        <v>11</v>
      </c>
      <c r="D13" s="13"/>
      <c r="E13" s="14"/>
      <c r="F13" s="14"/>
      <c r="G13" s="14"/>
      <c r="H13" s="14"/>
      <c r="I13" s="238"/>
      <c r="J13" s="239">
        <f t="shared" si="0"/>
        <v>0</v>
      </c>
      <c r="K13" s="239">
        <f t="shared" si="0"/>
        <v>0</v>
      </c>
      <c r="L13" s="240">
        <f t="shared" si="0"/>
        <v>0</v>
      </c>
      <c r="M13" s="13"/>
      <c r="N13" s="14"/>
      <c r="O13" s="241"/>
      <c r="P13" s="13"/>
      <c r="Q13" s="14"/>
      <c r="R13" s="14"/>
      <c r="S13" s="14"/>
      <c r="T13" s="14"/>
      <c r="U13" s="238"/>
      <c r="V13" s="240">
        <f t="shared" si="1"/>
        <v>0</v>
      </c>
      <c r="W13" s="239">
        <f t="shared" si="1"/>
        <v>0</v>
      </c>
      <c r="X13" s="240">
        <f t="shared" si="1"/>
        <v>0</v>
      </c>
      <c r="Y13" s="14"/>
      <c r="Z13" s="14"/>
      <c r="AA13" s="14"/>
      <c r="AB13" s="4"/>
      <c r="AC13" s="5"/>
      <c r="AD13" s="5"/>
      <c r="AE13" s="5"/>
      <c r="AF13" s="5"/>
      <c r="AG13" s="6"/>
      <c r="AH13" s="4"/>
      <c r="AI13" s="5"/>
      <c r="AJ13" s="6"/>
      <c r="AK13" s="33"/>
      <c r="AL13" s="34"/>
      <c r="AM13" s="35"/>
      <c r="AN13" s="4"/>
      <c r="AO13" s="5"/>
      <c r="AP13" s="5"/>
      <c r="AQ13" s="242">
        <f t="shared" si="2"/>
        <v>0</v>
      </c>
      <c r="AR13" s="242">
        <f t="shared" si="3"/>
        <v>0</v>
      </c>
      <c r="AS13" s="242">
        <f t="shared" si="4"/>
        <v>0</v>
      </c>
      <c r="AT13" s="243" t="s">
        <v>11</v>
      </c>
      <c r="AU13" s="452"/>
      <c r="AV13" s="236" t="s">
        <v>17</v>
      </c>
      <c r="AW13" s="216"/>
    </row>
    <row r="14" spans="1:49" ht="18.75">
      <c r="A14" s="228"/>
      <c r="B14" s="451" t="s">
        <v>18</v>
      </c>
      <c r="C14" s="244" t="s">
        <v>10</v>
      </c>
      <c r="D14" s="8"/>
      <c r="E14" s="9"/>
      <c r="F14" s="9"/>
      <c r="G14" s="9">
        <v>101</v>
      </c>
      <c r="H14" s="9">
        <v>1023.7255</v>
      </c>
      <c r="I14" s="230">
        <v>219403.178</v>
      </c>
      <c r="J14" s="245">
        <f>+D14+G14</f>
        <v>101</v>
      </c>
      <c r="K14" s="245">
        <f>+E14+H14</f>
        <v>1023.7255</v>
      </c>
      <c r="L14" s="246">
        <f>+F14+I14</f>
        <v>219403.178</v>
      </c>
      <c r="M14" s="8"/>
      <c r="N14" s="9"/>
      <c r="O14" s="32"/>
      <c r="P14" s="8"/>
      <c r="Q14" s="9"/>
      <c r="R14" s="9"/>
      <c r="S14" s="9"/>
      <c r="T14" s="9"/>
      <c r="U14" s="230"/>
      <c r="V14" s="246">
        <f t="shared" si="1"/>
        <v>0</v>
      </c>
      <c r="W14" s="245">
        <f t="shared" si="1"/>
        <v>0</v>
      </c>
      <c r="X14" s="246">
        <f t="shared" si="1"/>
        <v>0</v>
      </c>
      <c r="Y14" s="9">
        <v>8</v>
      </c>
      <c r="Z14" s="9">
        <v>72.9785</v>
      </c>
      <c r="AA14" s="9">
        <v>12628.284</v>
      </c>
      <c r="AB14" s="1"/>
      <c r="AC14" s="2"/>
      <c r="AD14" s="2"/>
      <c r="AE14" s="2"/>
      <c r="AF14" s="2"/>
      <c r="AG14" s="3"/>
      <c r="AH14" s="1"/>
      <c r="AI14" s="2"/>
      <c r="AJ14" s="3"/>
      <c r="AK14" s="30"/>
      <c r="AL14" s="31"/>
      <c r="AM14" s="32"/>
      <c r="AN14" s="1"/>
      <c r="AO14" s="2"/>
      <c r="AP14" s="2"/>
      <c r="AQ14" s="234">
        <f t="shared" si="2"/>
        <v>109</v>
      </c>
      <c r="AR14" s="234">
        <f t="shared" si="3"/>
        <v>1096.704</v>
      </c>
      <c r="AS14" s="234">
        <f t="shared" si="4"/>
        <v>232031.462</v>
      </c>
      <c r="AT14" s="235" t="s">
        <v>10</v>
      </c>
      <c r="AU14" s="451" t="s">
        <v>18</v>
      </c>
      <c r="AV14" s="236"/>
      <c r="AW14" s="216"/>
    </row>
    <row r="15" spans="1:49" ht="18.75">
      <c r="A15" s="228" t="s">
        <v>12</v>
      </c>
      <c r="B15" s="452"/>
      <c r="C15" s="237" t="s">
        <v>11</v>
      </c>
      <c r="D15" s="13"/>
      <c r="E15" s="14"/>
      <c r="F15" s="14"/>
      <c r="G15" s="14"/>
      <c r="H15" s="14"/>
      <c r="I15" s="238"/>
      <c r="J15" s="239">
        <f aca="true" t="shared" si="5" ref="J15:L29">+D15+G15</f>
        <v>0</v>
      </c>
      <c r="K15" s="239">
        <f t="shared" si="5"/>
        <v>0</v>
      </c>
      <c r="L15" s="240">
        <f t="shared" si="5"/>
        <v>0</v>
      </c>
      <c r="M15" s="13"/>
      <c r="N15" s="14"/>
      <c r="O15" s="241"/>
      <c r="P15" s="13"/>
      <c r="Q15" s="14"/>
      <c r="R15" s="14"/>
      <c r="S15" s="14"/>
      <c r="T15" s="14"/>
      <c r="U15" s="238"/>
      <c r="V15" s="240">
        <f t="shared" si="1"/>
        <v>0</v>
      </c>
      <c r="W15" s="239">
        <f t="shared" si="1"/>
        <v>0</v>
      </c>
      <c r="X15" s="240">
        <f t="shared" si="1"/>
        <v>0</v>
      </c>
      <c r="Y15" s="14"/>
      <c r="Z15" s="14"/>
      <c r="AA15" s="14"/>
      <c r="AB15" s="4"/>
      <c r="AC15" s="5"/>
      <c r="AD15" s="5"/>
      <c r="AE15" s="5"/>
      <c r="AF15" s="5"/>
      <c r="AG15" s="6"/>
      <c r="AH15" s="4"/>
      <c r="AI15" s="5"/>
      <c r="AJ15" s="6"/>
      <c r="AK15" s="33"/>
      <c r="AL15" s="34"/>
      <c r="AM15" s="35"/>
      <c r="AN15" s="4"/>
      <c r="AO15" s="5"/>
      <c r="AP15" s="5"/>
      <c r="AQ15" s="242">
        <f t="shared" si="2"/>
        <v>0</v>
      </c>
      <c r="AR15" s="242">
        <f t="shared" si="3"/>
        <v>0</v>
      </c>
      <c r="AS15" s="242">
        <f t="shared" si="4"/>
        <v>0</v>
      </c>
      <c r="AT15" s="243" t="s">
        <v>11</v>
      </c>
      <c r="AU15" s="452"/>
      <c r="AV15" s="236" t="s">
        <v>12</v>
      </c>
      <c r="AW15" s="216"/>
    </row>
    <row r="16" spans="1:49" ht="18.75">
      <c r="A16" s="228"/>
      <c r="B16" s="451" t="s">
        <v>19</v>
      </c>
      <c r="C16" s="244" t="s">
        <v>10</v>
      </c>
      <c r="D16" s="8"/>
      <c r="E16" s="9"/>
      <c r="F16" s="9"/>
      <c r="G16" s="9"/>
      <c r="H16" s="9"/>
      <c r="I16" s="230"/>
      <c r="J16" s="245">
        <f t="shared" si="5"/>
        <v>0</v>
      </c>
      <c r="K16" s="245">
        <f t="shared" si="5"/>
        <v>0</v>
      </c>
      <c r="L16" s="246">
        <f t="shared" si="5"/>
        <v>0</v>
      </c>
      <c r="M16" s="8"/>
      <c r="N16" s="9"/>
      <c r="O16" s="32"/>
      <c r="P16" s="8"/>
      <c r="Q16" s="9"/>
      <c r="R16" s="9"/>
      <c r="S16" s="9"/>
      <c r="T16" s="9"/>
      <c r="U16" s="230"/>
      <c r="V16" s="246">
        <f t="shared" si="1"/>
        <v>0</v>
      </c>
      <c r="W16" s="245">
        <f t="shared" si="1"/>
        <v>0</v>
      </c>
      <c r="X16" s="246">
        <f t="shared" si="1"/>
        <v>0</v>
      </c>
      <c r="Y16" s="9"/>
      <c r="Z16" s="9"/>
      <c r="AA16" s="9"/>
      <c r="AB16" s="1"/>
      <c r="AC16" s="2"/>
      <c r="AD16" s="2"/>
      <c r="AE16" s="2"/>
      <c r="AF16" s="2"/>
      <c r="AG16" s="3"/>
      <c r="AH16" s="1"/>
      <c r="AI16" s="2"/>
      <c r="AJ16" s="3"/>
      <c r="AK16" s="30"/>
      <c r="AL16" s="31"/>
      <c r="AM16" s="32"/>
      <c r="AN16" s="1"/>
      <c r="AO16" s="2"/>
      <c r="AP16" s="2"/>
      <c r="AQ16" s="234">
        <f t="shared" si="2"/>
        <v>0</v>
      </c>
      <c r="AR16" s="234">
        <f t="shared" si="3"/>
        <v>0</v>
      </c>
      <c r="AS16" s="234">
        <f t="shared" si="4"/>
        <v>0</v>
      </c>
      <c r="AT16" s="235" t="s">
        <v>10</v>
      </c>
      <c r="AU16" s="451" t="s">
        <v>19</v>
      </c>
      <c r="AV16" s="236"/>
      <c r="AW16" s="216"/>
    </row>
    <row r="17" spans="1:49" ht="18.75">
      <c r="A17" s="228" t="s">
        <v>14</v>
      </c>
      <c r="B17" s="452"/>
      <c r="C17" s="237" t="s">
        <v>11</v>
      </c>
      <c r="D17" s="13"/>
      <c r="E17" s="14"/>
      <c r="F17" s="14"/>
      <c r="G17" s="14"/>
      <c r="H17" s="14"/>
      <c r="I17" s="238"/>
      <c r="J17" s="239">
        <f t="shared" si="5"/>
        <v>0</v>
      </c>
      <c r="K17" s="239">
        <f t="shared" si="5"/>
        <v>0</v>
      </c>
      <c r="L17" s="240">
        <f t="shared" si="5"/>
        <v>0</v>
      </c>
      <c r="M17" s="13"/>
      <c r="N17" s="14"/>
      <c r="O17" s="241"/>
      <c r="P17" s="13"/>
      <c r="Q17" s="14"/>
      <c r="R17" s="14"/>
      <c r="S17" s="14"/>
      <c r="T17" s="14"/>
      <c r="U17" s="238"/>
      <c r="V17" s="240">
        <f t="shared" si="1"/>
        <v>0</v>
      </c>
      <c r="W17" s="239">
        <f t="shared" si="1"/>
        <v>0</v>
      </c>
      <c r="X17" s="240">
        <f t="shared" si="1"/>
        <v>0</v>
      </c>
      <c r="Y17" s="14"/>
      <c r="Z17" s="14"/>
      <c r="AA17" s="14"/>
      <c r="AB17" s="4"/>
      <c r="AC17" s="5"/>
      <c r="AD17" s="5"/>
      <c r="AE17" s="5"/>
      <c r="AF17" s="5"/>
      <c r="AG17" s="6"/>
      <c r="AH17" s="4"/>
      <c r="AI17" s="5"/>
      <c r="AJ17" s="6"/>
      <c r="AK17" s="33"/>
      <c r="AL17" s="34"/>
      <c r="AM17" s="35"/>
      <c r="AN17" s="4"/>
      <c r="AO17" s="5"/>
      <c r="AP17" s="5"/>
      <c r="AQ17" s="242">
        <f t="shared" si="2"/>
        <v>0</v>
      </c>
      <c r="AR17" s="242">
        <f t="shared" si="3"/>
        <v>0</v>
      </c>
      <c r="AS17" s="242">
        <f t="shared" si="4"/>
        <v>0</v>
      </c>
      <c r="AT17" s="243" t="s">
        <v>11</v>
      </c>
      <c r="AU17" s="452"/>
      <c r="AV17" s="236" t="s">
        <v>14</v>
      </c>
      <c r="AW17" s="216"/>
    </row>
    <row r="18" spans="1:49" ht="18.75">
      <c r="A18" s="228"/>
      <c r="B18" s="451" t="s">
        <v>20</v>
      </c>
      <c r="C18" s="244" t="s">
        <v>10</v>
      </c>
      <c r="D18" s="8"/>
      <c r="E18" s="9"/>
      <c r="F18" s="9"/>
      <c r="G18" s="9"/>
      <c r="H18" s="9"/>
      <c r="I18" s="230"/>
      <c r="J18" s="245">
        <f t="shared" si="5"/>
        <v>0</v>
      </c>
      <c r="K18" s="245">
        <f t="shared" si="5"/>
        <v>0</v>
      </c>
      <c r="L18" s="246">
        <f t="shared" si="5"/>
        <v>0</v>
      </c>
      <c r="M18" s="8"/>
      <c r="N18" s="9"/>
      <c r="O18" s="32"/>
      <c r="P18" s="8"/>
      <c r="Q18" s="9"/>
      <c r="R18" s="9"/>
      <c r="S18" s="9"/>
      <c r="T18" s="9"/>
      <c r="U18" s="230"/>
      <c r="V18" s="246">
        <f t="shared" si="1"/>
        <v>0</v>
      </c>
      <c r="W18" s="245">
        <f t="shared" si="1"/>
        <v>0</v>
      </c>
      <c r="X18" s="246">
        <f t="shared" si="1"/>
        <v>0</v>
      </c>
      <c r="Y18" s="9"/>
      <c r="Z18" s="9"/>
      <c r="AA18" s="9"/>
      <c r="AB18" s="1"/>
      <c r="AC18" s="2"/>
      <c r="AD18" s="2"/>
      <c r="AE18" s="2"/>
      <c r="AF18" s="2"/>
      <c r="AG18" s="3"/>
      <c r="AH18" s="1"/>
      <c r="AI18" s="2"/>
      <c r="AJ18" s="3"/>
      <c r="AK18" s="30"/>
      <c r="AL18" s="31"/>
      <c r="AM18" s="32"/>
      <c r="AN18" s="1"/>
      <c r="AO18" s="2"/>
      <c r="AP18" s="2"/>
      <c r="AQ18" s="234">
        <f t="shared" si="2"/>
        <v>0</v>
      </c>
      <c r="AR18" s="234">
        <f t="shared" si="3"/>
        <v>0</v>
      </c>
      <c r="AS18" s="234">
        <f t="shared" si="4"/>
        <v>0</v>
      </c>
      <c r="AT18" s="235" t="s">
        <v>10</v>
      </c>
      <c r="AU18" s="451" t="s">
        <v>20</v>
      </c>
      <c r="AV18" s="236"/>
      <c r="AW18" s="216"/>
    </row>
    <row r="19" spans="1:49" ht="18.75">
      <c r="A19" s="247"/>
      <c r="B19" s="452"/>
      <c r="C19" s="237" t="s">
        <v>11</v>
      </c>
      <c r="D19" s="13"/>
      <c r="E19" s="14"/>
      <c r="F19" s="14"/>
      <c r="G19" s="14"/>
      <c r="H19" s="14"/>
      <c r="I19" s="238"/>
      <c r="J19" s="239">
        <f t="shared" si="5"/>
        <v>0</v>
      </c>
      <c r="K19" s="239">
        <f t="shared" si="5"/>
        <v>0</v>
      </c>
      <c r="L19" s="240">
        <f t="shared" si="5"/>
        <v>0</v>
      </c>
      <c r="M19" s="13"/>
      <c r="N19" s="14"/>
      <c r="O19" s="241"/>
      <c r="P19" s="13"/>
      <c r="Q19" s="14"/>
      <c r="R19" s="14"/>
      <c r="S19" s="14"/>
      <c r="T19" s="14"/>
      <c r="U19" s="238"/>
      <c r="V19" s="240">
        <f t="shared" si="1"/>
        <v>0</v>
      </c>
      <c r="W19" s="239">
        <f t="shared" si="1"/>
        <v>0</v>
      </c>
      <c r="X19" s="240">
        <f t="shared" si="1"/>
        <v>0</v>
      </c>
      <c r="Y19" s="14"/>
      <c r="Z19" s="14"/>
      <c r="AA19" s="14"/>
      <c r="AB19" s="4"/>
      <c r="AC19" s="5"/>
      <c r="AD19" s="5"/>
      <c r="AE19" s="5"/>
      <c r="AF19" s="5"/>
      <c r="AG19" s="6"/>
      <c r="AH19" s="4"/>
      <c r="AI19" s="5"/>
      <c r="AJ19" s="6"/>
      <c r="AK19" s="33"/>
      <c r="AL19" s="34"/>
      <c r="AM19" s="35"/>
      <c r="AN19" s="4"/>
      <c r="AO19" s="5"/>
      <c r="AP19" s="5"/>
      <c r="AQ19" s="242">
        <f t="shared" si="2"/>
        <v>0</v>
      </c>
      <c r="AR19" s="242">
        <f t="shared" si="3"/>
        <v>0</v>
      </c>
      <c r="AS19" s="242">
        <f t="shared" si="4"/>
        <v>0</v>
      </c>
      <c r="AT19" s="248" t="s">
        <v>11</v>
      </c>
      <c r="AU19" s="452"/>
      <c r="AV19" s="249"/>
      <c r="AW19" s="216"/>
    </row>
    <row r="20" spans="1:49" ht="18.75">
      <c r="A20" s="228" t="s">
        <v>21</v>
      </c>
      <c r="B20" s="451" t="s">
        <v>22</v>
      </c>
      <c r="C20" s="244" t="s">
        <v>10</v>
      </c>
      <c r="D20" s="8"/>
      <c r="E20" s="9"/>
      <c r="F20" s="9"/>
      <c r="G20" s="9"/>
      <c r="H20" s="9"/>
      <c r="I20" s="230"/>
      <c r="J20" s="245">
        <f t="shared" si="5"/>
        <v>0</v>
      </c>
      <c r="K20" s="245">
        <f t="shared" si="5"/>
        <v>0</v>
      </c>
      <c r="L20" s="246">
        <f t="shared" si="5"/>
        <v>0</v>
      </c>
      <c r="M20" s="8"/>
      <c r="N20" s="9"/>
      <c r="O20" s="32"/>
      <c r="P20" s="8"/>
      <c r="Q20" s="9"/>
      <c r="R20" s="9"/>
      <c r="S20" s="9"/>
      <c r="T20" s="9"/>
      <c r="U20" s="230"/>
      <c r="V20" s="246">
        <f t="shared" si="1"/>
        <v>0</v>
      </c>
      <c r="W20" s="245">
        <f t="shared" si="1"/>
        <v>0</v>
      </c>
      <c r="X20" s="246">
        <f t="shared" si="1"/>
        <v>0</v>
      </c>
      <c r="Y20" s="9"/>
      <c r="Z20" s="9"/>
      <c r="AA20" s="9"/>
      <c r="AB20" s="1"/>
      <c r="AC20" s="2"/>
      <c r="AD20" s="2"/>
      <c r="AE20" s="2"/>
      <c r="AF20" s="2"/>
      <c r="AG20" s="3"/>
      <c r="AH20" s="1"/>
      <c r="AI20" s="2"/>
      <c r="AJ20" s="3"/>
      <c r="AK20" s="30"/>
      <c r="AL20" s="31"/>
      <c r="AM20" s="32"/>
      <c r="AN20" s="1"/>
      <c r="AO20" s="2"/>
      <c r="AP20" s="2"/>
      <c r="AQ20" s="234">
        <f t="shared" si="2"/>
        <v>0</v>
      </c>
      <c r="AR20" s="234">
        <f t="shared" si="3"/>
        <v>0</v>
      </c>
      <c r="AS20" s="234">
        <f t="shared" si="4"/>
        <v>0</v>
      </c>
      <c r="AT20" s="235" t="s">
        <v>10</v>
      </c>
      <c r="AU20" s="451" t="s">
        <v>22</v>
      </c>
      <c r="AV20" s="236" t="s">
        <v>21</v>
      </c>
      <c r="AW20" s="216"/>
    </row>
    <row r="21" spans="1:49" ht="18.75">
      <c r="A21" s="228" t="s">
        <v>12</v>
      </c>
      <c r="B21" s="452"/>
      <c r="C21" s="237" t="s">
        <v>11</v>
      </c>
      <c r="D21" s="13"/>
      <c r="E21" s="14"/>
      <c r="F21" s="14"/>
      <c r="G21" s="14"/>
      <c r="H21" s="14"/>
      <c r="I21" s="238"/>
      <c r="J21" s="239">
        <f t="shared" si="5"/>
        <v>0</v>
      </c>
      <c r="K21" s="239">
        <f t="shared" si="5"/>
        <v>0</v>
      </c>
      <c r="L21" s="240">
        <f t="shared" si="5"/>
        <v>0</v>
      </c>
      <c r="M21" s="13"/>
      <c r="N21" s="14"/>
      <c r="O21" s="241"/>
      <c r="P21" s="13"/>
      <c r="Q21" s="14"/>
      <c r="R21" s="14"/>
      <c r="S21" s="14"/>
      <c r="T21" s="14"/>
      <c r="U21" s="238"/>
      <c r="V21" s="240">
        <f t="shared" si="1"/>
        <v>0</v>
      </c>
      <c r="W21" s="239">
        <f t="shared" si="1"/>
        <v>0</v>
      </c>
      <c r="X21" s="240">
        <f t="shared" si="1"/>
        <v>0</v>
      </c>
      <c r="Y21" s="14"/>
      <c r="Z21" s="14"/>
      <c r="AA21" s="14"/>
      <c r="AB21" s="4"/>
      <c r="AC21" s="5"/>
      <c r="AD21" s="5"/>
      <c r="AE21" s="5"/>
      <c r="AF21" s="5"/>
      <c r="AG21" s="6"/>
      <c r="AH21" s="4"/>
      <c r="AI21" s="5"/>
      <c r="AJ21" s="6"/>
      <c r="AK21" s="33"/>
      <c r="AL21" s="34"/>
      <c r="AM21" s="35"/>
      <c r="AN21" s="4"/>
      <c r="AO21" s="5"/>
      <c r="AP21" s="5"/>
      <c r="AQ21" s="242">
        <f t="shared" si="2"/>
        <v>0</v>
      </c>
      <c r="AR21" s="242">
        <f t="shared" si="3"/>
        <v>0</v>
      </c>
      <c r="AS21" s="242">
        <f t="shared" si="4"/>
        <v>0</v>
      </c>
      <c r="AT21" s="243" t="s">
        <v>11</v>
      </c>
      <c r="AU21" s="452"/>
      <c r="AV21" s="236" t="s">
        <v>12</v>
      </c>
      <c r="AW21" s="216"/>
    </row>
    <row r="22" spans="1:49" ht="18.75">
      <c r="A22" s="228" t="s">
        <v>14</v>
      </c>
      <c r="B22" s="451" t="s">
        <v>23</v>
      </c>
      <c r="C22" s="244" t="s">
        <v>10</v>
      </c>
      <c r="D22" s="8"/>
      <c r="E22" s="9"/>
      <c r="F22" s="9"/>
      <c r="G22" s="9"/>
      <c r="H22" s="9"/>
      <c r="I22" s="230"/>
      <c r="J22" s="245">
        <f t="shared" si="5"/>
        <v>0</v>
      </c>
      <c r="K22" s="245">
        <f t="shared" si="5"/>
        <v>0</v>
      </c>
      <c r="L22" s="246">
        <f t="shared" si="5"/>
        <v>0</v>
      </c>
      <c r="M22" s="8"/>
      <c r="N22" s="9"/>
      <c r="O22" s="32"/>
      <c r="P22" s="8"/>
      <c r="Q22" s="9"/>
      <c r="R22" s="9"/>
      <c r="S22" s="9"/>
      <c r="T22" s="9"/>
      <c r="U22" s="230"/>
      <c r="V22" s="246">
        <f aca="true" t="shared" si="6" ref="V22:X70">+P22+S22</f>
        <v>0</v>
      </c>
      <c r="W22" s="245">
        <f t="shared" si="6"/>
        <v>0</v>
      </c>
      <c r="X22" s="246">
        <f t="shared" si="6"/>
        <v>0</v>
      </c>
      <c r="Y22" s="9"/>
      <c r="Z22" s="9"/>
      <c r="AA22" s="9"/>
      <c r="AB22" s="1"/>
      <c r="AC22" s="2"/>
      <c r="AD22" s="2"/>
      <c r="AE22" s="2"/>
      <c r="AF22" s="2"/>
      <c r="AG22" s="3"/>
      <c r="AH22" s="1"/>
      <c r="AI22" s="2"/>
      <c r="AJ22" s="3"/>
      <c r="AK22" s="30"/>
      <c r="AL22" s="31"/>
      <c r="AM22" s="32"/>
      <c r="AN22" s="1"/>
      <c r="AO22" s="2"/>
      <c r="AP22" s="2"/>
      <c r="AQ22" s="234">
        <f t="shared" si="2"/>
        <v>0</v>
      </c>
      <c r="AR22" s="234">
        <f t="shared" si="3"/>
        <v>0</v>
      </c>
      <c r="AS22" s="234">
        <f t="shared" si="4"/>
        <v>0</v>
      </c>
      <c r="AT22" s="235" t="s">
        <v>10</v>
      </c>
      <c r="AU22" s="451" t="s">
        <v>23</v>
      </c>
      <c r="AV22" s="236" t="s">
        <v>14</v>
      </c>
      <c r="AW22" s="216"/>
    </row>
    <row r="23" spans="1:49" ht="18.75">
      <c r="A23" s="247"/>
      <c r="B23" s="452"/>
      <c r="C23" s="237" t="s">
        <v>11</v>
      </c>
      <c r="D23" s="13"/>
      <c r="E23" s="14"/>
      <c r="F23" s="14"/>
      <c r="G23" s="14"/>
      <c r="H23" s="14"/>
      <c r="I23" s="238"/>
      <c r="J23" s="239">
        <f t="shared" si="5"/>
        <v>0</v>
      </c>
      <c r="K23" s="239">
        <f t="shared" si="5"/>
        <v>0</v>
      </c>
      <c r="L23" s="240">
        <f t="shared" si="5"/>
        <v>0</v>
      </c>
      <c r="M23" s="13"/>
      <c r="N23" s="14"/>
      <c r="O23" s="241"/>
      <c r="P23" s="13"/>
      <c r="Q23" s="14"/>
      <c r="R23" s="14"/>
      <c r="S23" s="14"/>
      <c r="T23" s="14"/>
      <c r="U23" s="238"/>
      <c r="V23" s="240">
        <f t="shared" si="6"/>
        <v>0</v>
      </c>
      <c r="W23" s="239">
        <f t="shared" si="6"/>
        <v>0</v>
      </c>
      <c r="X23" s="240">
        <f t="shared" si="6"/>
        <v>0</v>
      </c>
      <c r="Y23" s="14"/>
      <c r="Z23" s="14"/>
      <c r="AA23" s="14"/>
      <c r="AB23" s="4"/>
      <c r="AC23" s="5"/>
      <c r="AD23" s="5"/>
      <c r="AE23" s="5"/>
      <c r="AF23" s="5"/>
      <c r="AG23" s="6"/>
      <c r="AH23" s="4"/>
      <c r="AI23" s="5"/>
      <c r="AJ23" s="6"/>
      <c r="AK23" s="33"/>
      <c r="AL23" s="34"/>
      <c r="AM23" s="35"/>
      <c r="AN23" s="4"/>
      <c r="AO23" s="5"/>
      <c r="AP23" s="5"/>
      <c r="AQ23" s="242">
        <f t="shared" si="2"/>
        <v>0</v>
      </c>
      <c r="AR23" s="242">
        <f t="shared" si="3"/>
        <v>0</v>
      </c>
      <c r="AS23" s="242">
        <f t="shared" si="4"/>
        <v>0</v>
      </c>
      <c r="AT23" s="248" t="s">
        <v>11</v>
      </c>
      <c r="AU23" s="452"/>
      <c r="AV23" s="249"/>
      <c r="AW23" s="216"/>
    </row>
    <row r="24" spans="1:49" ht="18.75">
      <c r="A24" s="228"/>
      <c r="B24" s="451" t="s">
        <v>24</v>
      </c>
      <c r="C24" s="244" t="s">
        <v>10</v>
      </c>
      <c r="D24" s="8"/>
      <c r="E24" s="9"/>
      <c r="F24" s="9"/>
      <c r="G24" s="9"/>
      <c r="H24" s="9"/>
      <c r="I24" s="230"/>
      <c r="J24" s="245">
        <f t="shared" si="5"/>
        <v>0</v>
      </c>
      <c r="K24" s="245">
        <f t="shared" si="5"/>
        <v>0</v>
      </c>
      <c r="L24" s="246">
        <f t="shared" si="5"/>
        <v>0</v>
      </c>
      <c r="M24" s="8"/>
      <c r="N24" s="9"/>
      <c r="O24" s="32"/>
      <c r="P24" s="8"/>
      <c r="Q24" s="9"/>
      <c r="R24" s="9"/>
      <c r="S24" s="9"/>
      <c r="T24" s="9"/>
      <c r="U24" s="230"/>
      <c r="V24" s="246">
        <f t="shared" si="6"/>
        <v>0</v>
      </c>
      <c r="W24" s="245">
        <f t="shared" si="6"/>
        <v>0</v>
      </c>
      <c r="X24" s="246">
        <f t="shared" si="6"/>
        <v>0</v>
      </c>
      <c r="Y24" s="9"/>
      <c r="Z24" s="9"/>
      <c r="AA24" s="9"/>
      <c r="AB24" s="1"/>
      <c r="AC24" s="2"/>
      <c r="AD24" s="2"/>
      <c r="AE24" s="2"/>
      <c r="AF24" s="2"/>
      <c r="AG24" s="3"/>
      <c r="AH24" s="1"/>
      <c r="AI24" s="2"/>
      <c r="AJ24" s="3"/>
      <c r="AK24" s="30"/>
      <c r="AL24" s="31"/>
      <c r="AM24" s="32"/>
      <c r="AN24" s="1"/>
      <c r="AO24" s="2"/>
      <c r="AP24" s="2"/>
      <c r="AQ24" s="234">
        <f t="shared" si="2"/>
        <v>0</v>
      </c>
      <c r="AR24" s="234">
        <f t="shared" si="3"/>
        <v>0</v>
      </c>
      <c r="AS24" s="234">
        <f t="shared" si="4"/>
        <v>0</v>
      </c>
      <c r="AT24" s="235" t="s">
        <v>10</v>
      </c>
      <c r="AU24" s="451" t="s">
        <v>24</v>
      </c>
      <c r="AV24" s="236"/>
      <c r="AW24" s="216"/>
    </row>
    <row r="25" spans="1:49" ht="18.75">
      <c r="A25" s="228" t="s">
        <v>25</v>
      </c>
      <c r="B25" s="452"/>
      <c r="C25" s="237" t="s">
        <v>11</v>
      </c>
      <c r="D25" s="13">
        <v>1</v>
      </c>
      <c r="E25" s="14">
        <v>17.4664</v>
      </c>
      <c r="F25" s="14">
        <v>4455.413</v>
      </c>
      <c r="G25" s="14">
        <v>9</v>
      </c>
      <c r="H25" s="14">
        <v>95.5808</v>
      </c>
      <c r="I25" s="238">
        <v>15532.137</v>
      </c>
      <c r="J25" s="239">
        <f t="shared" si="5"/>
        <v>10</v>
      </c>
      <c r="K25" s="239">
        <f t="shared" si="5"/>
        <v>113.0472</v>
      </c>
      <c r="L25" s="240">
        <f t="shared" si="5"/>
        <v>19987.55</v>
      </c>
      <c r="M25" s="13"/>
      <c r="N25" s="14"/>
      <c r="O25" s="241"/>
      <c r="P25" s="13"/>
      <c r="Q25" s="14"/>
      <c r="R25" s="14"/>
      <c r="S25" s="14"/>
      <c r="T25" s="14"/>
      <c r="U25" s="238"/>
      <c r="V25" s="240">
        <f t="shared" si="6"/>
        <v>0</v>
      </c>
      <c r="W25" s="239">
        <f t="shared" si="6"/>
        <v>0</v>
      </c>
      <c r="X25" s="240">
        <f t="shared" si="6"/>
        <v>0</v>
      </c>
      <c r="Y25" s="14"/>
      <c r="Z25" s="14"/>
      <c r="AA25" s="14"/>
      <c r="AB25" s="4"/>
      <c r="AC25" s="5"/>
      <c r="AD25" s="5"/>
      <c r="AE25" s="5"/>
      <c r="AF25" s="5"/>
      <c r="AG25" s="6"/>
      <c r="AH25" s="4"/>
      <c r="AI25" s="5"/>
      <c r="AJ25" s="6"/>
      <c r="AK25" s="33"/>
      <c r="AL25" s="34"/>
      <c r="AM25" s="35"/>
      <c r="AN25" s="4"/>
      <c r="AO25" s="5"/>
      <c r="AP25" s="5"/>
      <c r="AQ25" s="242">
        <f t="shared" si="2"/>
        <v>10</v>
      </c>
      <c r="AR25" s="242">
        <f t="shared" si="3"/>
        <v>113.0472</v>
      </c>
      <c r="AS25" s="242">
        <f t="shared" si="4"/>
        <v>19987.55</v>
      </c>
      <c r="AT25" s="243" t="s">
        <v>11</v>
      </c>
      <c r="AU25" s="452"/>
      <c r="AV25" s="236" t="s">
        <v>25</v>
      </c>
      <c r="AW25" s="216"/>
    </row>
    <row r="26" spans="1:49" ht="18.75">
      <c r="A26" s="228"/>
      <c r="B26" s="451" t="s">
        <v>26</v>
      </c>
      <c r="C26" s="244" t="s">
        <v>10</v>
      </c>
      <c r="D26" s="8"/>
      <c r="E26" s="9"/>
      <c r="F26" s="9"/>
      <c r="G26" s="9"/>
      <c r="H26" s="9"/>
      <c r="I26" s="230"/>
      <c r="J26" s="245">
        <f t="shared" si="5"/>
        <v>0</v>
      </c>
      <c r="K26" s="245">
        <f t="shared" si="5"/>
        <v>0</v>
      </c>
      <c r="L26" s="246">
        <f t="shared" si="5"/>
        <v>0</v>
      </c>
      <c r="M26" s="8"/>
      <c r="N26" s="9"/>
      <c r="O26" s="32"/>
      <c r="P26" s="8"/>
      <c r="Q26" s="9"/>
      <c r="R26" s="9"/>
      <c r="S26" s="9"/>
      <c r="T26" s="9"/>
      <c r="U26" s="230"/>
      <c r="V26" s="246">
        <f t="shared" si="6"/>
        <v>0</v>
      </c>
      <c r="W26" s="245">
        <f t="shared" si="6"/>
        <v>0</v>
      </c>
      <c r="X26" s="246">
        <f t="shared" si="6"/>
        <v>0</v>
      </c>
      <c r="Y26" s="9"/>
      <c r="Z26" s="9"/>
      <c r="AA26" s="9"/>
      <c r="AB26" s="1"/>
      <c r="AC26" s="2"/>
      <c r="AD26" s="2"/>
      <c r="AE26" s="2"/>
      <c r="AF26" s="2"/>
      <c r="AG26" s="3"/>
      <c r="AH26" s="1"/>
      <c r="AI26" s="2"/>
      <c r="AJ26" s="3"/>
      <c r="AK26" s="30"/>
      <c r="AL26" s="31"/>
      <c r="AM26" s="32"/>
      <c r="AN26" s="1"/>
      <c r="AO26" s="2"/>
      <c r="AP26" s="2"/>
      <c r="AQ26" s="234">
        <f t="shared" si="2"/>
        <v>0</v>
      </c>
      <c r="AR26" s="234">
        <f t="shared" si="3"/>
        <v>0</v>
      </c>
      <c r="AS26" s="234">
        <f t="shared" si="4"/>
        <v>0</v>
      </c>
      <c r="AT26" s="235" t="s">
        <v>10</v>
      </c>
      <c r="AU26" s="451" t="s">
        <v>26</v>
      </c>
      <c r="AV26" s="236"/>
      <c r="AW26" s="216"/>
    </row>
    <row r="27" spans="1:49" ht="18.75">
      <c r="A27" s="228" t="s">
        <v>12</v>
      </c>
      <c r="B27" s="452"/>
      <c r="C27" s="237" t="s">
        <v>11</v>
      </c>
      <c r="D27" s="13"/>
      <c r="E27" s="14"/>
      <c r="F27" s="14"/>
      <c r="G27" s="14"/>
      <c r="H27" s="14"/>
      <c r="I27" s="238"/>
      <c r="J27" s="239">
        <f t="shared" si="5"/>
        <v>0</v>
      </c>
      <c r="K27" s="239">
        <f t="shared" si="5"/>
        <v>0</v>
      </c>
      <c r="L27" s="240">
        <f t="shared" si="5"/>
        <v>0</v>
      </c>
      <c r="M27" s="13"/>
      <c r="N27" s="14"/>
      <c r="O27" s="241"/>
      <c r="P27" s="13"/>
      <c r="Q27" s="14"/>
      <c r="R27" s="14"/>
      <c r="S27" s="14"/>
      <c r="T27" s="14"/>
      <c r="U27" s="238"/>
      <c r="V27" s="240">
        <f t="shared" si="6"/>
        <v>0</v>
      </c>
      <c r="W27" s="239">
        <f t="shared" si="6"/>
        <v>0</v>
      </c>
      <c r="X27" s="240">
        <f t="shared" si="6"/>
        <v>0</v>
      </c>
      <c r="Y27" s="14"/>
      <c r="Z27" s="14"/>
      <c r="AA27" s="14"/>
      <c r="AB27" s="4"/>
      <c r="AC27" s="5"/>
      <c r="AD27" s="5"/>
      <c r="AE27" s="5"/>
      <c r="AF27" s="5"/>
      <c r="AG27" s="6"/>
      <c r="AH27" s="4"/>
      <c r="AI27" s="5"/>
      <c r="AJ27" s="6"/>
      <c r="AK27" s="33"/>
      <c r="AL27" s="34"/>
      <c r="AM27" s="35"/>
      <c r="AN27" s="4"/>
      <c r="AO27" s="5"/>
      <c r="AP27" s="5"/>
      <c r="AQ27" s="242">
        <f t="shared" si="2"/>
        <v>0</v>
      </c>
      <c r="AR27" s="242">
        <f t="shared" si="3"/>
        <v>0</v>
      </c>
      <c r="AS27" s="242">
        <f t="shared" si="4"/>
        <v>0</v>
      </c>
      <c r="AT27" s="243" t="s">
        <v>11</v>
      </c>
      <c r="AU27" s="452"/>
      <c r="AV27" s="236" t="s">
        <v>12</v>
      </c>
      <c r="AW27" s="216"/>
    </row>
    <row r="28" spans="1:49" ht="18.75">
      <c r="A28" s="228"/>
      <c r="B28" s="451" t="s">
        <v>27</v>
      </c>
      <c r="C28" s="244" t="s">
        <v>10</v>
      </c>
      <c r="D28" s="8"/>
      <c r="E28" s="9"/>
      <c r="F28" s="9"/>
      <c r="G28" s="9"/>
      <c r="H28" s="9"/>
      <c r="I28" s="230"/>
      <c r="J28" s="245">
        <f t="shared" si="5"/>
        <v>0</v>
      </c>
      <c r="K28" s="245">
        <f t="shared" si="5"/>
        <v>0</v>
      </c>
      <c r="L28" s="246">
        <f t="shared" si="5"/>
        <v>0</v>
      </c>
      <c r="M28" s="8"/>
      <c r="N28" s="9"/>
      <c r="O28" s="32"/>
      <c r="P28" s="8"/>
      <c r="Q28" s="9"/>
      <c r="R28" s="9"/>
      <c r="S28" s="9"/>
      <c r="T28" s="9"/>
      <c r="U28" s="230"/>
      <c r="V28" s="246">
        <f t="shared" si="6"/>
        <v>0</v>
      </c>
      <c r="W28" s="245">
        <f t="shared" si="6"/>
        <v>0</v>
      </c>
      <c r="X28" s="246">
        <f t="shared" si="6"/>
        <v>0</v>
      </c>
      <c r="Y28" s="9"/>
      <c r="Z28" s="9"/>
      <c r="AA28" s="9"/>
      <c r="AB28" s="1"/>
      <c r="AC28" s="2"/>
      <c r="AD28" s="2"/>
      <c r="AE28" s="2"/>
      <c r="AF28" s="2"/>
      <c r="AG28" s="3"/>
      <c r="AH28" s="1"/>
      <c r="AI28" s="2"/>
      <c r="AJ28" s="3"/>
      <c r="AK28" s="30"/>
      <c r="AL28" s="31"/>
      <c r="AM28" s="32"/>
      <c r="AN28" s="1"/>
      <c r="AO28" s="2"/>
      <c r="AP28" s="2"/>
      <c r="AQ28" s="234">
        <f t="shared" si="2"/>
        <v>0</v>
      </c>
      <c r="AR28" s="234">
        <f t="shared" si="3"/>
        <v>0</v>
      </c>
      <c r="AS28" s="234">
        <f t="shared" si="4"/>
        <v>0</v>
      </c>
      <c r="AT28" s="235" t="s">
        <v>10</v>
      </c>
      <c r="AU28" s="451" t="s">
        <v>27</v>
      </c>
      <c r="AV28" s="236"/>
      <c r="AW28" s="216"/>
    </row>
    <row r="29" spans="1:49" ht="18.75">
      <c r="A29" s="228" t="s">
        <v>14</v>
      </c>
      <c r="B29" s="452"/>
      <c r="C29" s="237" t="s">
        <v>11</v>
      </c>
      <c r="D29" s="13"/>
      <c r="E29" s="14"/>
      <c r="F29" s="14"/>
      <c r="G29" s="14"/>
      <c r="H29" s="14"/>
      <c r="I29" s="238"/>
      <c r="J29" s="239">
        <f t="shared" si="5"/>
        <v>0</v>
      </c>
      <c r="K29" s="239">
        <f t="shared" si="5"/>
        <v>0</v>
      </c>
      <c r="L29" s="240">
        <f t="shared" si="5"/>
        <v>0</v>
      </c>
      <c r="M29" s="13"/>
      <c r="N29" s="14"/>
      <c r="O29" s="241"/>
      <c r="P29" s="13"/>
      <c r="Q29" s="14"/>
      <c r="R29" s="14"/>
      <c r="S29" s="14"/>
      <c r="T29" s="14"/>
      <c r="U29" s="238"/>
      <c r="V29" s="240">
        <f t="shared" si="6"/>
        <v>0</v>
      </c>
      <c r="W29" s="239">
        <f t="shared" si="6"/>
        <v>0</v>
      </c>
      <c r="X29" s="240">
        <f t="shared" si="6"/>
        <v>0</v>
      </c>
      <c r="Y29" s="14"/>
      <c r="Z29" s="14"/>
      <c r="AA29" s="14"/>
      <c r="AB29" s="4"/>
      <c r="AC29" s="5"/>
      <c r="AD29" s="5"/>
      <c r="AE29" s="5"/>
      <c r="AF29" s="5"/>
      <c r="AG29" s="6"/>
      <c r="AH29" s="4"/>
      <c r="AI29" s="5"/>
      <c r="AJ29" s="6"/>
      <c r="AK29" s="33"/>
      <c r="AL29" s="34"/>
      <c r="AM29" s="35"/>
      <c r="AN29" s="4"/>
      <c r="AO29" s="5"/>
      <c r="AP29" s="5"/>
      <c r="AQ29" s="242">
        <f t="shared" si="2"/>
        <v>0</v>
      </c>
      <c r="AR29" s="242">
        <f t="shared" si="3"/>
        <v>0</v>
      </c>
      <c r="AS29" s="242">
        <f t="shared" si="4"/>
        <v>0</v>
      </c>
      <c r="AT29" s="243" t="s">
        <v>11</v>
      </c>
      <c r="AU29" s="452"/>
      <c r="AV29" s="236" t="s">
        <v>14</v>
      </c>
      <c r="AW29" s="216"/>
    </row>
    <row r="30" spans="1:49" ht="18.75">
      <c r="A30" s="228"/>
      <c r="B30" s="451" t="s">
        <v>28</v>
      </c>
      <c r="C30" s="244" t="s">
        <v>10</v>
      </c>
      <c r="D30" s="8">
        <v>21</v>
      </c>
      <c r="E30" s="9">
        <v>3.853</v>
      </c>
      <c r="F30" s="29">
        <v>3242.223</v>
      </c>
      <c r="G30" s="9">
        <v>27</v>
      </c>
      <c r="H30" s="9">
        <v>5.1656</v>
      </c>
      <c r="I30" s="230">
        <v>4531.462</v>
      </c>
      <c r="J30" s="245">
        <f>+D30+G30</f>
        <v>48</v>
      </c>
      <c r="K30" s="245">
        <f>+E30+H30</f>
        <v>9.018600000000001</v>
      </c>
      <c r="L30" s="246">
        <f>+F30+I30</f>
        <v>7773.685</v>
      </c>
      <c r="M30" s="8"/>
      <c r="N30" s="9"/>
      <c r="O30" s="32"/>
      <c r="P30" s="8"/>
      <c r="Q30" s="9"/>
      <c r="R30" s="9"/>
      <c r="S30" s="9"/>
      <c r="T30" s="9"/>
      <c r="U30" s="230"/>
      <c r="V30" s="246">
        <f t="shared" si="6"/>
        <v>0</v>
      </c>
      <c r="W30" s="245">
        <f t="shared" si="6"/>
        <v>0</v>
      </c>
      <c r="X30" s="246">
        <f t="shared" si="6"/>
        <v>0</v>
      </c>
      <c r="Y30" s="9"/>
      <c r="Z30" s="9"/>
      <c r="AA30" s="9"/>
      <c r="AB30" s="1"/>
      <c r="AC30" s="2"/>
      <c r="AD30" s="2"/>
      <c r="AE30" s="2"/>
      <c r="AF30" s="2"/>
      <c r="AG30" s="3"/>
      <c r="AH30" s="1">
        <v>3</v>
      </c>
      <c r="AI30" s="2">
        <v>0.5208</v>
      </c>
      <c r="AJ30" s="3">
        <v>336.754</v>
      </c>
      <c r="AK30" s="30"/>
      <c r="AL30" s="31"/>
      <c r="AM30" s="32"/>
      <c r="AN30" s="1">
        <v>45</v>
      </c>
      <c r="AO30" s="2">
        <v>4.1572</v>
      </c>
      <c r="AP30" s="2">
        <v>4341.831</v>
      </c>
      <c r="AQ30" s="234">
        <f t="shared" si="2"/>
        <v>96</v>
      </c>
      <c r="AR30" s="234">
        <f t="shared" si="3"/>
        <v>13.6966</v>
      </c>
      <c r="AS30" s="234">
        <f t="shared" si="4"/>
        <v>12452.27</v>
      </c>
      <c r="AT30" s="235" t="s">
        <v>10</v>
      </c>
      <c r="AU30" s="451" t="s">
        <v>28</v>
      </c>
      <c r="AV30" s="250"/>
      <c r="AW30" s="216"/>
    </row>
    <row r="31" spans="1:49" ht="18.75">
      <c r="A31" s="247"/>
      <c r="B31" s="452"/>
      <c r="C31" s="237" t="s">
        <v>11</v>
      </c>
      <c r="D31" s="13"/>
      <c r="E31" s="14"/>
      <c r="F31" s="14"/>
      <c r="G31" s="14"/>
      <c r="H31" s="14"/>
      <c r="I31" s="238"/>
      <c r="J31" s="239">
        <f aca="true" t="shared" si="7" ref="J31:L46">+D31+G31</f>
        <v>0</v>
      </c>
      <c r="K31" s="239">
        <f t="shared" si="7"/>
        <v>0</v>
      </c>
      <c r="L31" s="240">
        <f t="shared" si="7"/>
        <v>0</v>
      </c>
      <c r="M31" s="13"/>
      <c r="N31" s="14"/>
      <c r="O31" s="241"/>
      <c r="P31" s="13"/>
      <c r="Q31" s="14"/>
      <c r="R31" s="14"/>
      <c r="S31" s="14"/>
      <c r="T31" s="14"/>
      <c r="U31" s="238"/>
      <c r="V31" s="240">
        <f t="shared" si="6"/>
        <v>0</v>
      </c>
      <c r="W31" s="239">
        <f t="shared" si="6"/>
        <v>0</v>
      </c>
      <c r="X31" s="240">
        <f t="shared" si="6"/>
        <v>0</v>
      </c>
      <c r="Y31" s="14"/>
      <c r="Z31" s="14"/>
      <c r="AA31" s="14"/>
      <c r="AB31" s="4"/>
      <c r="AC31" s="5"/>
      <c r="AD31" s="5"/>
      <c r="AE31" s="5"/>
      <c r="AF31" s="5"/>
      <c r="AG31" s="6"/>
      <c r="AH31" s="4"/>
      <c r="AI31" s="5"/>
      <c r="AJ31" s="6"/>
      <c r="AK31" s="33"/>
      <c r="AL31" s="34"/>
      <c r="AM31" s="35"/>
      <c r="AN31" s="4"/>
      <c r="AO31" s="5"/>
      <c r="AP31" s="5"/>
      <c r="AQ31" s="242">
        <f t="shared" si="2"/>
        <v>0</v>
      </c>
      <c r="AR31" s="242">
        <f t="shared" si="3"/>
        <v>0</v>
      </c>
      <c r="AS31" s="242">
        <f t="shared" si="4"/>
        <v>0</v>
      </c>
      <c r="AT31" s="248" t="s">
        <v>11</v>
      </c>
      <c r="AU31" s="452"/>
      <c r="AV31" s="249"/>
      <c r="AW31" s="216"/>
    </row>
    <row r="32" spans="1:49" ht="18.75">
      <c r="A32" s="228" t="s">
        <v>29</v>
      </c>
      <c r="B32" s="451" t="s">
        <v>30</v>
      </c>
      <c r="C32" s="244" t="s">
        <v>10</v>
      </c>
      <c r="D32" s="8"/>
      <c r="E32" s="9"/>
      <c r="F32" s="9"/>
      <c r="G32" s="9"/>
      <c r="H32" s="9"/>
      <c r="I32" s="230"/>
      <c r="J32" s="245">
        <f t="shared" si="7"/>
        <v>0</v>
      </c>
      <c r="K32" s="245">
        <f t="shared" si="7"/>
        <v>0</v>
      </c>
      <c r="L32" s="246">
        <f t="shared" si="7"/>
        <v>0</v>
      </c>
      <c r="M32" s="8"/>
      <c r="N32" s="9"/>
      <c r="O32" s="32"/>
      <c r="P32" s="8"/>
      <c r="Q32" s="9"/>
      <c r="R32" s="9"/>
      <c r="S32" s="9"/>
      <c r="T32" s="9"/>
      <c r="U32" s="230"/>
      <c r="V32" s="246">
        <f t="shared" si="6"/>
        <v>0</v>
      </c>
      <c r="W32" s="245">
        <f t="shared" si="6"/>
        <v>0</v>
      </c>
      <c r="X32" s="246">
        <f t="shared" si="6"/>
        <v>0</v>
      </c>
      <c r="Y32" s="9"/>
      <c r="Z32" s="9"/>
      <c r="AA32" s="9"/>
      <c r="AB32" s="1"/>
      <c r="AC32" s="2"/>
      <c r="AD32" s="2"/>
      <c r="AE32" s="2"/>
      <c r="AF32" s="2"/>
      <c r="AG32" s="3"/>
      <c r="AH32" s="1"/>
      <c r="AI32" s="2"/>
      <c r="AJ32" s="3"/>
      <c r="AK32" s="30"/>
      <c r="AL32" s="31"/>
      <c r="AM32" s="32"/>
      <c r="AN32" s="1"/>
      <c r="AO32" s="2"/>
      <c r="AP32" s="2"/>
      <c r="AQ32" s="234">
        <f t="shared" si="2"/>
        <v>0</v>
      </c>
      <c r="AR32" s="234">
        <f t="shared" si="3"/>
        <v>0</v>
      </c>
      <c r="AS32" s="234">
        <f t="shared" si="4"/>
        <v>0</v>
      </c>
      <c r="AT32" s="235" t="s">
        <v>10</v>
      </c>
      <c r="AU32" s="451" t="s">
        <v>30</v>
      </c>
      <c r="AV32" s="236" t="s">
        <v>29</v>
      </c>
      <c r="AW32" s="216"/>
    </row>
    <row r="33" spans="1:49" ht="18.75">
      <c r="A33" s="228" t="s">
        <v>31</v>
      </c>
      <c r="B33" s="452"/>
      <c r="C33" s="237" t="s">
        <v>11</v>
      </c>
      <c r="D33" s="13"/>
      <c r="E33" s="14"/>
      <c r="F33" s="14"/>
      <c r="G33" s="14"/>
      <c r="H33" s="14"/>
      <c r="I33" s="238"/>
      <c r="J33" s="239">
        <f t="shared" si="7"/>
        <v>0</v>
      </c>
      <c r="K33" s="239">
        <f t="shared" si="7"/>
        <v>0</v>
      </c>
      <c r="L33" s="240">
        <f t="shared" si="7"/>
        <v>0</v>
      </c>
      <c r="M33" s="13"/>
      <c r="N33" s="14"/>
      <c r="O33" s="241"/>
      <c r="P33" s="13"/>
      <c r="Q33" s="14"/>
      <c r="R33" s="14"/>
      <c r="S33" s="14"/>
      <c r="T33" s="14"/>
      <c r="U33" s="238"/>
      <c r="V33" s="240">
        <f t="shared" si="6"/>
        <v>0</v>
      </c>
      <c r="W33" s="239">
        <f t="shared" si="6"/>
        <v>0</v>
      </c>
      <c r="X33" s="240">
        <f t="shared" si="6"/>
        <v>0</v>
      </c>
      <c r="Y33" s="14"/>
      <c r="Z33" s="14"/>
      <c r="AA33" s="14"/>
      <c r="AB33" s="4"/>
      <c r="AC33" s="5"/>
      <c r="AD33" s="5"/>
      <c r="AE33" s="5"/>
      <c r="AF33" s="5"/>
      <c r="AG33" s="6"/>
      <c r="AH33" s="4"/>
      <c r="AI33" s="5"/>
      <c r="AJ33" s="6"/>
      <c r="AK33" s="33"/>
      <c r="AL33" s="34"/>
      <c r="AM33" s="35"/>
      <c r="AN33" s="4"/>
      <c r="AO33" s="5"/>
      <c r="AP33" s="5"/>
      <c r="AQ33" s="242">
        <f t="shared" si="2"/>
        <v>0</v>
      </c>
      <c r="AR33" s="242">
        <f t="shared" si="3"/>
        <v>0</v>
      </c>
      <c r="AS33" s="242">
        <f t="shared" si="4"/>
        <v>0</v>
      </c>
      <c r="AT33" s="243" t="s">
        <v>11</v>
      </c>
      <c r="AU33" s="452"/>
      <c r="AV33" s="236" t="s">
        <v>31</v>
      </c>
      <c r="AW33" s="216"/>
    </row>
    <row r="34" spans="1:49" ht="18.75">
      <c r="A34" s="228" t="s">
        <v>12</v>
      </c>
      <c r="B34" s="451" t="s">
        <v>32</v>
      </c>
      <c r="C34" s="244" t="s">
        <v>10</v>
      </c>
      <c r="D34" s="8"/>
      <c r="E34" s="9"/>
      <c r="F34" s="9"/>
      <c r="G34" s="9"/>
      <c r="H34" s="9"/>
      <c r="I34" s="230"/>
      <c r="J34" s="245">
        <f t="shared" si="7"/>
        <v>0</v>
      </c>
      <c r="K34" s="245">
        <f t="shared" si="7"/>
        <v>0</v>
      </c>
      <c r="L34" s="246">
        <f t="shared" si="7"/>
        <v>0</v>
      </c>
      <c r="M34" s="8"/>
      <c r="N34" s="9"/>
      <c r="O34" s="32"/>
      <c r="P34" s="8"/>
      <c r="Q34" s="9"/>
      <c r="R34" s="9"/>
      <c r="S34" s="9"/>
      <c r="T34" s="9"/>
      <c r="U34" s="230"/>
      <c r="V34" s="246">
        <f t="shared" si="6"/>
        <v>0</v>
      </c>
      <c r="W34" s="245">
        <f t="shared" si="6"/>
        <v>0</v>
      </c>
      <c r="X34" s="246">
        <f t="shared" si="6"/>
        <v>0</v>
      </c>
      <c r="Y34" s="9"/>
      <c r="Z34" s="9"/>
      <c r="AA34" s="9"/>
      <c r="AB34" s="1"/>
      <c r="AC34" s="2"/>
      <c r="AD34" s="2"/>
      <c r="AE34" s="2"/>
      <c r="AF34" s="2"/>
      <c r="AG34" s="3"/>
      <c r="AH34" s="1"/>
      <c r="AI34" s="2"/>
      <c r="AJ34" s="3"/>
      <c r="AK34" s="30"/>
      <c r="AL34" s="31"/>
      <c r="AM34" s="32"/>
      <c r="AN34" s="1"/>
      <c r="AO34" s="2"/>
      <c r="AP34" s="2"/>
      <c r="AQ34" s="234">
        <f t="shared" si="2"/>
        <v>0</v>
      </c>
      <c r="AR34" s="234">
        <f t="shared" si="3"/>
        <v>0</v>
      </c>
      <c r="AS34" s="234">
        <f t="shared" si="4"/>
        <v>0</v>
      </c>
      <c r="AT34" s="235" t="s">
        <v>10</v>
      </c>
      <c r="AU34" s="451" t="s">
        <v>32</v>
      </c>
      <c r="AV34" s="236" t="s">
        <v>12</v>
      </c>
      <c r="AW34" s="216"/>
    </row>
    <row r="35" spans="1:49" ht="18.75">
      <c r="A35" s="247" t="s">
        <v>14</v>
      </c>
      <c r="B35" s="452"/>
      <c r="C35" s="237" t="s">
        <v>11</v>
      </c>
      <c r="D35" s="13"/>
      <c r="E35" s="14"/>
      <c r="F35" s="14"/>
      <c r="G35" s="14"/>
      <c r="H35" s="14"/>
      <c r="I35" s="238"/>
      <c r="J35" s="239">
        <f t="shared" si="7"/>
        <v>0</v>
      </c>
      <c r="K35" s="239">
        <f t="shared" si="7"/>
        <v>0</v>
      </c>
      <c r="L35" s="240">
        <f t="shared" si="7"/>
        <v>0</v>
      </c>
      <c r="M35" s="13"/>
      <c r="N35" s="14"/>
      <c r="O35" s="241"/>
      <c r="P35" s="13"/>
      <c r="Q35" s="14"/>
      <c r="R35" s="14"/>
      <c r="S35" s="14"/>
      <c r="T35" s="14"/>
      <c r="U35" s="238"/>
      <c r="V35" s="240">
        <f t="shared" si="6"/>
        <v>0</v>
      </c>
      <c r="W35" s="239">
        <f t="shared" si="6"/>
        <v>0</v>
      </c>
      <c r="X35" s="240">
        <f t="shared" si="6"/>
        <v>0</v>
      </c>
      <c r="Y35" s="14"/>
      <c r="Z35" s="14"/>
      <c r="AA35" s="14"/>
      <c r="AB35" s="4"/>
      <c r="AC35" s="5"/>
      <c r="AD35" s="5"/>
      <c r="AE35" s="5"/>
      <c r="AF35" s="5"/>
      <c r="AG35" s="6"/>
      <c r="AH35" s="4"/>
      <c r="AI35" s="5"/>
      <c r="AJ35" s="6"/>
      <c r="AK35" s="33"/>
      <c r="AL35" s="34"/>
      <c r="AM35" s="35"/>
      <c r="AN35" s="4"/>
      <c r="AO35" s="5"/>
      <c r="AP35" s="5"/>
      <c r="AQ35" s="242">
        <f t="shared" si="2"/>
        <v>0</v>
      </c>
      <c r="AR35" s="242">
        <f t="shared" si="3"/>
        <v>0</v>
      </c>
      <c r="AS35" s="242">
        <f t="shared" si="4"/>
        <v>0</v>
      </c>
      <c r="AT35" s="248" t="s">
        <v>11</v>
      </c>
      <c r="AU35" s="452"/>
      <c r="AV35" s="249" t="s">
        <v>14</v>
      </c>
      <c r="AW35" s="216"/>
    </row>
    <row r="36" spans="1:49" ht="18.75">
      <c r="A36" s="228" t="s">
        <v>33</v>
      </c>
      <c r="B36" s="451" t="s">
        <v>34</v>
      </c>
      <c r="C36" s="244" t="s">
        <v>10</v>
      </c>
      <c r="D36" s="8"/>
      <c r="E36" s="9"/>
      <c r="F36" s="9"/>
      <c r="G36" s="9"/>
      <c r="H36" s="9"/>
      <c r="I36" s="230"/>
      <c r="J36" s="245">
        <f t="shared" si="7"/>
        <v>0</v>
      </c>
      <c r="K36" s="245">
        <f t="shared" si="7"/>
        <v>0</v>
      </c>
      <c r="L36" s="246">
        <f t="shared" si="7"/>
        <v>0</v>
      </c>
      <c r="M36" s="8"/>
      <c r="N36" s="9"/>
      <c r="O36" s="32"/>
      <c r="P36" s="8"/>
      <c r="Q36" s="9"/>
      <c r="R36" s="9"/>
      <c r="S36" s="9"/>
      <c r="T36" s="9"/>
      <c r="U36" s="230"/>
      <c r="V36" s="246">
        <f t="shared" si="6"/>
        <v>0</v>
      </c>
      <c r="W36" s="245">
        <f t="shared" si="6"/>
        <v>0</v>
      </c>
      <c r="X36" s="246">
        <f t="shared" si="6"/>
        <v>0</v>
      </c>
      <c r="Y36" s="9"/>
      <c r="Z36" s="9"/>
      <c r="AA36" s="9"/>
      <c r="AB36" s="1"/>
      <c r="AC36" s="2"/>
      <c r="AD36" s="2"/>
      <c r="AE36" s="2"/>
      <c r="AF36" s="2"/>
      <c r="AG36" s="3"/>
      <c r="AH36" s="1"/>
      <c r="AI36" s="2"/>
      <c r="AJ36" s="3"/>
      <c r="AK36" s="30"/>
      <c r="AL36" s="31"/>
      <c r="AM36" s="32"/>
      <c r="AN36" s="1"/>
      <c r="AO36" s="2"/>
      <c r="AP36" s="2"/>
      <c r="AQ36" s="234">
        <f t="shared" si="2"/>
        <v>0</v>
      </c>
      <c r="AR36" s="234">
        <f t="shared" si="3"/>
        <v>0</v>
      </c>
      <c r="AS36" s="234">
        <f t="shared" si="4"/>
        <v>0</v>
      </c>
      <c r="AT36" s="235" t="s">
        <v>10</v>
      </c>
      <c r="AU36" s="451" t="s">
        <v>34</v>
      </c>
      <c r="AV36" s="236" t="s">
        <v>33</v>
      </c>
      <c r="AW36" s="216"/>
    </row>
    <row r="37" spans="1:49" ht="18.75">
      <c r="A37" s="228" t="s">
        <v>12</v>
      </c>
      <c r="B37" s="452"/>
      <c r="C37" s="237" t="s">
        <v>11</v>
      </c>
      <c r="D37" s="13"/>
      <c r="E37" s="14"/>
      <c r="F37" s="14"/>
      <c r="G37" s="14"/>
      <c r="H37" s="14"/>
      <c r="I37" s="238"/>
      <c r="J37" s="239">
        <f t="shared" si="7"/>
        <v>0</v>
      </c>
      <c r="K37" s="239">
        <f t="shared" si="7"/>
        <v>0</v>
      </c>
      <c r="L37" s="240">
        <f t="shared" si="7"/>
        <v>0</v>
      </c>
      <c r="M37" s="13"/>
      <c r="N37" s="14"/>
      <c r="O37" s="241"/>
      <c r="P37" s="13"/>
      <c r="Q37" s="14"/>
      <c r="R37" s="14"/>
      <c r="S37" s="14"/>
      <c r="T37" s="14"/>
      <c r="U37" s="238"/>
      <c r="V37" s="240">
        <f t="shared" si="6"/>
        <v>0</v>
      </c>
      <c r="W37" s="239">
        <f t="shared" si="6"/>
        <v>0</v>
      </c>
      <c r="X37" s="240">
        <f t="shared" si="6"/>
        <v>0</v>
      </c>
      <c r="Y37" s="14"/>
      <c r="Z37" s="14"/>
      <c r="AA37" s="14"/>
      <c r="AB37" s="4"/>
      <c r="AC37" s="5"/>
      <c r="AD37" s="5"/>
      <c r="AE37" s="5"/>
      <c r="AF37" s="5"/>
      <c r="AG37" s="6"/>
      <c r="AH37" s="4"/>
      <c r="AI37" s="5"/>
      <c r="AJ37" s="6"/>
      <c r="AK37" s="33"/>
      <c r="AL37" s="34"/>
      <c r="AM37" s="35"/>
      <c r="AN37" s="4"/>
      <c r="AO37" s="5"/>
      <c r="AP37" s="5"/>
      <c r="AQ37" s="242">
        <f t="shared" si="2"/>
        <v>0</v>
      </c>
      <c r="AR37" s="242">
        <f t="shared" si="3"/>
        <v>0</v>
      </c>
      <c r="AS37" s="242">
        <f t="shared" si="4"/>
        <v>0</v>
      </c>
      <c r="AT37" s="243" t="s">
        <v>11</v>
      </c>
      <c r="AU37" s="452"/>
      <c r="AV37" s="236" t="s">
        <v>12</v>
      </c>
      <c r="AW37" s="216"/>
    </row>
    <row r="38" spans="1:49" ht="18.75">
      <c r="A38" s="228" t="s">
        <v>14</v>
      </c>
      <c r="B38" s="451" t="s">
        <v>35</v>
      </c>
      <c r="C38" s="244" t="s">
        <v>10</v>
      </c>
      <c r="D38" s="8">
        <v>4</v>
      </c>
      <c r="E38" s="9">
        <v>0.2324</v>
      </c>
      <c r="F38" s="29">
        <v>95.198</v>
      </c>
      <c r="G38" s="9"/>
      <c r="H38" s="9"/>
      <c r="I38" s="230"/>
      <c r="J38" s="245">
        <f t="shared" si="7"/>
        <v>4</v>
      </c>
      <c r="K38" s="245">
        <f t="shared" si="7"/>
        <v>0.2324</v>
      </c>
      <c r="L38" s="246">
        <f t="shared" si="7"/>
        <v>95.198</v>
      </c>
      <c r="M38" s="8"/>
      <c r="N38" s="9"/>
      <c r="O38" s="32"/>
      <c r="P38" s="8"/>
      <c r="Q38" s="9"/>
      <c r="R38" s="9"/>
      <c r="S38" s="9"/>
      <c r="T38" s="9"/>
      <c r="U38" s="230"/>
      <c r="V38" s="246">
        <f t="shared" si="6"/>
        <v>0</v>
      </c>
      <c r="W38" s="245">
        <f t="shared" si="6"/>
        <v>0</v>
      </c>
      <c r="X38" s="246">
        <f t="shared" si="6"/>
        <v>0</v>
      </c>
      <c r="Y38" s="9"/>
      <c r="Z38" s="9"/>
      <c r="AA38" s="9"/>
      <c r="AB38" s="1"/>
      <c r="AC38" s="2"/>
      <c r="AD38" s="2"/>
      <c r="AE38" s="2"/>
      <c r="AF38" s="2"/>
      <c r="AG38" s="3"/>
      <c r="AH38" s="1"/>
      <c r="AI38" s="2"/>
      <c r="AJ38" s="3"/>
      <c r="AK38" s="30"/>
      <c r="AL38" s="31"/>
      <c r="AM38" s="32"/>
      <c r="AN38" s="1"/>
      <c r="AO38" s="2"/>
      <c r="AP38" s="2"/>
      <c r="AQ38" s="234">
        <f t="shared" si="2"/>
        <v>4</v>
      </c>
      <c r="AR38" s="234">
        <f t="shared" si="3"/>
        <v>0.2324</v>
      </c>
      <c r="AS38" s="234">
        <f t="shared" si="4"/>
        <v>95.198</v>
      </c>
      <c r="AT38" s="235" t="s">
        <v>10</v>
      </c>
      <c r="AU38" s="451" t="s">
        <v>35</v>
      </c>
      <c r="AV38" s="236" t="s">
        <v>14</v>
      </c>
      <c r="AW38" s="216"/>
    </row>
    <row r="39" spans="1:49" ht="18.75">
      <c r="A39" s="247" t="s">
        <v>36</v>
      </c>
      <c r="B39" s="452"/>
      <c r="C39" s="237" t="s">
        <v>11</v>
      </c>
      <c r="D39" s="13"/>
      <c r="E39" s="14"/>
      <c r="F39" s="14"/>
      <c r="G39" s="14"/>
      <c r="H39" s="14"/>
      <c r="I39" s="238"/>
      <c r="J39" s="239">
        <f t="shared" si="7"/>
        <v>0</v>
      </c>
      <c r="K39" s="239">
        <f t="shared" si="7"/>
        <v>0</v>
      </c>
      <c r="L39" s="240">
        <f t="shared" si="7"/>
        <v>0</v>
      </c>
      <c r="M39" s="13"/>
      <c r="N39" s="14"/>
      <c r="O39" s="241"/>
      <c r="P39" s="13"/>
      <c r="Q39" s="14"/>
      <c r="R39" s="14"/>
      <c r="S39" s="14"/>
      <c r="T39" s="14"/>
      <c r="U39" s="238"/>
      <c r="V39" s="240">
        <f t="shared" si="6"/>
        <v>0</v>
      </c>
      <c r="W39" s="239">
        <f t="shared" si="6"/>
        <v>0</v>
      </c>
      <c r="X39" s="240">
        <f t="shared" si="6"/>
        <v>0</v>
      </c>
      <c r="Y39" s="14"/>
      <c r="Z39" s="14"/>
      <c r="AA39" s="14"/>
      <c r="AB39" s="4"/>
      <c r="AC39" s="5"/>
      <c r="AD39" s="5"/>
      <c r="AE39" s="5"/>
      <c r="AF39" s="5"/>
      <c r="AG39" s="6"/>
      <c r="AH39" s="4"/>
      <c r="AI39" s="5"/>
      <c r="AJ39" s="6"/>
      <c r="AK39" s="33"/>
      <c r="AL39" s="34"/>
      <c r="AM39" s="35"/>
      <c r="AN39" s="4"/>
      <c r="AO39" s="5"/>
      <c r="AP39" s="5"/>
      <c r="AQ39" s="242">
        <f t="shared" si="2"/>
        <v>0</v>
      </c>
      <c r="AR39" s="242">
        <f t="shared" si="3"/>
        <v>0</v>
      </c>
      <c r="AS39" s="242">
        <f t="shared" si="4"/>
        <v>0</v>
      </c>
      <c r="AT39" s="248" t="s">
        <v>11</v>
      </c>
      <c r="AU39" s="452"/>
      <c r="AV39" s="249" t="s">
        <v>36</v>
      </c>
      <c r="AW39" s="216"/>
    </row>
    <row r="40" spans="1:49" ht="18.75">
      <c r="A40" s="228"/>
      <c r="B40" s="451" t="s">
        <v>37</v>
      </c>
      <c r="C40" s="244" t="s">
        <v>10</v>
      </c>
      <c r="D40" s="8"/>
      <c r="E40" s="9"/>
      <c r="F40" s="9"/>
      <c r="G40" s="9"/>
      <c r="H40" s="9"/>
      <c r="I40" s="230"/>
      <c r="J40" s="245">
        <f t="shared" si="7"/>
        <v>0</v>
      </c>
      <c r="K40" s="245">
        <f t="shared" si="7"/>
        <v>0</v>
      </c>
      <c r="L40" s="246">
        <f t="shared" si="7"/>
        <v>0</v>
      </c>
      <c r="M40" s="8"/>
      <c r="N40" s="9"/>
      <c r="O40" s="32"/>
      <c r="P40" s="8"/>
      <c r="Q40" s="9"/>
      <c r="R40" s="9"/>
      <c r="S40" s="9"/>
      <c r="T40" s="9"/>
      <c r="U40" s="230"/>
      <c r="V40" s="246">
        <f t="shared" si="6"/>
        <v>0</v>
      </c>
      <c r="W40" s="245">
        <f t="shared" si="6"/>
        <v>0</v>
      </c>
      <c r="X40" s="246">
        <f t="shared" si="6"/>
        <v>0</v>
      </c>
      <c r="Y40" s="9"/>
      <c r="Z40" s="9"/>
      <c r="AA40" s="9"/>
      <c r="AB40" s="1"/>
      <c r="AC40" s="2"/>
      <c r="AD40" s="2"/>
      <c r="AE40" s="2"/>
      <c r="AF40" s="2"/>
      <c r="AG40" s="3"/>
      <c r="AH40" s="1"/>
      <c r="AI40" s="2"/>
      <c r="AJ40" s="3"/>
      <c r="AK40" s="30"/>
      <c r="AL40" s="31"/>
      <c r="AM40" s="32"/>
      <c r="AN40" s="1"/>
      <c r="AO40" s="2"/>
      <c r="AP40" s="2"/>
      <c r="AQ40" s="234">
        <f t="shared" si="2"/>
        <v>0</v>
      </c>
      <c r="AR40" s="234">
        <f t="shared" si="3"/>
        <v>0</v>
      </c>
      <c r="AS40" s="234">
        <f t="shared" si="4"/>
        <v>0</v>
      </c>
      <c r="AT40" s="235" t="s">
        <v>10</v>
      </c>
      <c r="AU40" s="451" t="s">
        <v>37</v>
      </c>
      <c r="AV40" s="236"/>
      <c r="AW40" s="216"/>
    </row>
    <row r="41" spans="1:49" ht="18.75">
      <c r="A41" s="228" t="s">
        <v>38</v>
      </c>
      <c r="B41" s="452"/>
      <c r="C41" s="237" t="s">
        <v>11</v>
      </c>
      <c r="D41" s="13"/>
      <c r="E41" s="14"/>
      <c r="F41" s="14"/>
      <c r="G41" s="14"/>
      <c r="H41" s="14"/>
      <c r="I41" s="238"/>
      <c r="J41" s="239">
        <f t="shared" si="7"/>
        <v>0</v>
      </c>
      <c r="K41" s="239">
        <f t="shared" si="7"/>
        <v>0</v>
      </c>
      <c r="L41" s="240">
        <f t="shared" si="7"/>
        <v>0</v>
      </c>
      <c r="M41" s="13"/>
      <c r="N41" s="14"/>
      <c r="O41" s="241"/>
      <c r="P41" s="13"/>
      <c r="Q41" s="14"/>
      <c r="R41" s="14"/>
      <c r="S41" s="14"/>
      <c r="T41" s="14"/>
      <c r="U41" s="238"/>
      <c r="V41" s="240">
        <f t="shared" si="6"/>
        <v>0</v>
      </c>
      <c r="W41" s="239">
        <f t="shared" si="6"/>
        <v>0</v>
      </c>
      <c r="X41" s="240">
        <f t="shared" si="6"/>
        <v>0</v>
      </c>
      <c r="Y41" s="14"/>
      <c r="Z41" s="14"/>
      <c r="AA41" s="14"/>
      <c r="AB41" s="4"/>
      <c r="AC41" s="5"/>
      <c r="AD41" s="5"/>
      <c r="AE41" s="5"/>
      <c r="AF41" s="5"/>
      <c r="AG41" s="6"/>
      <c r="AH41" s="4"/>
      <c r="AI41" s="5"/>
      <c r="AJ41" s="6"/>
      <c r="AK41" s="33"/>
      <c r="AL41" s="34"/>
      <c r="AM41" s="35"/>
      <c r="AN41" s="4"/>
      <c r="AO41" s="5"/>
      <c r="AP41" s="5"/>
      <c r="AQ41" s="242">
        <f t="shared" si="2"/>
        <v>0</v>
      </c>
      <c r="AR41" s="242">
        <f t="shared" si="3"/>
        <v>0</v>
      </c>
      <c r="AS41" s="242">
        <f t="shared" si="4"/>
        <v>0</v>
      </c>
      <c r="AT41" s="243" t="s">
        <v>11</v>
      </c>
      <c r="AU41" s="452"/>
      <c r="AV41" s="236" t="s">
        <v>38</v>
      </c>
      <c r="AW41" s="216"/>
    </row>
    <row r="42" spans="1:49" ht="18.75">
      <c r="A42" s="228"/>
      <c r="B42" s="451" t="s">
        <v>39</v>
      </c>
      <c r="C42" s="244" t="s">
        <v>10</v>
      </c>
      <c r="D42" s="8"/>
      <c r="E42" s="9"/>
      <c r="F42" s="29"/>
      <c r="G42" s="9">
        <v>1</v>
      </c>
      <c r="H42" s="9">
        <v>12.491</v>
      </c>
      <c r="I42" s="230">
        <v>5510.692</v>
      </c>
      <c r="J42" s="245">
        <f t="shared" si="7"/>
        <v>1</v>
      </c>
      <c r="K42" s="245">
        <f t="shared" si="7"/>
        <v>12.491</v>
      </c>
      <c r="L42" s="246">
        <f t="shared" si="7"/>
        <v>5510.692</v>
      </c>
      <c r="M42" s="8"/>
      <c r="N42" s="9"/>
      <c r="O42" s="32"/>
      <c r="P42" s="8"/>
      <c r="Q42" s="9"/>
      <c r="R42" s="9"/>
      <c r="S42" s="9"/>
      <c r="T42" s="9"/>
      <c r="U42" s="230"/>
      <c r="V42" s="246">
        <f t="shared" si="6"/>
        <v>0</v>
      </c>
      <c r="W42" s="245">
        <f t="shared" si="6"/>
        <v>0</v>
      </c>
      <c r="X42" s="246">
        <f t="shared" si="6"/>
        <v>0</v>
      </c>
      <c r="Y42" s="9"/>
      <c r="Z42" s="9"/>
      <c r="AA42" s="9"/>
      <c r="AB42" s="1"/>
      <c r="AC42" s="2"/>
      <c r="AD42" s="2"/>
      <c r="AE42" s="2"/>
      <c r="AF42" s="2"/>
      <c r="AG42" s="3"/>
      <c r="AH42" s="1"/>
      <c r="AI42" s="2"/>
      <c r="AJ42" s="3"/>
      <c r="AK42" s="30"/>
      <c r="AL42" s="31"/>
      <c r="AM42" s="32"/>
      <c r="AN42" s="1"/>
      <c r="AO42" s="2"/>
      <c r="AP42" s="2"/>
      <c r="AQ42" s="234">
        <f t="shared" si="2"/>
        <v>1</v>
      </c>
      <c r="AR42" s="234">
        <f t="shared" si="3"/>
        <v>12.491</v>
      </c>
      <c r="AS42" s="234">
        <f t="shared" si="4"/>
        <v>5510.692</v>
      </c>
      <c r="AT42" s="235" t="s">
        <v>10</v>
      </c>
      <c r="AU42" s="451" t="s">
        <v>39</v>
      </c>
      <c r="AV42" s="236"/>
      <c r="AW42" s="216"/>
    </row>
    <row r="43" spans="1:49" ht="18.75">
      <c r="A43" s="228" t="s">
        <v>40</v>
      </c>
      <c r="B43" s="452"/>
      <c r="C43" s="237" t="s">
        <v>11</v>
      </c>
      <c r="D43" s="13">
        <v>6</v>
      </c>
      <c r="E43" s="14">
        <v>85.076</v>
      </c>
      <c r="F43" s="28">
        <v>41859.816</v>
      </c>
      <c r="G43" s="14">
        <v>12</v>
      </c>
      <c r="H43" s="14">
        <v>192.4658</v>
      </c>
      <c r="I43" s="238">
        <v>70403.073</v>
      </c>
      <c r="J43" s="239">
        <f t="shared" si="7"/>
        <v>18</v>
      </c>
      <c r="K43" s="239">
        <f t="shared" si="7"/>
        <v>277.54179999999997</v>
      </c>
      <c r="L43" s="240">
        <f t="shared" si="7"/>
        <v>112262.889</v>
      </c>
      <c r="M43" s="13"/>
      <c r="N43" s="14"/>
      <c r="O43" s="241"/>
      <c r="P43" s="13"/>
      <c r="Q43" s="14"/>
      <c r="R43" s="14"/>
      <c r="S43" s="14"/>
      <c r="T43" s="14"/>
      <c r="U43" s="238"/>
      <c r="V43" s="240">
        <f t="shared" si="6"/>
        <v>0</v>
      </c>
      <c r="W43" s="239">
        <f t="shared" si="6"/>
        <v>0</v>
      </c>
      <c r="X43" s="240">
        <f t="shared" si="6"/>
        <v>0</v>
      </c>
      <c r="Y43" s="14"/>
      <c r="Z43" s="14"/>
      <c r="AA43" s="14"/>
      <c r="AB43" s="4"/>
      <c r="AC43" s="5"/>
      <c r="AD43" s="5"/>
      <c r="AE43" s="5"/>
      <c r="AF43" s="5"/>
      <c r="AG43" s="6"/>
      <c r="AH43" s="4"/>
      <c r="AI43" s="5"/>
      <c r="AJ43" s="6"/>
      <c r="AK43" s="33"/>
      <c r="AL43" s="34"/>
      <c r="AM43" s="35"/>
      <c r="AN43" s="4"/>
      <c r="AO43" s="5"/>
      <c r="AP43" s="5"/>
      <c r="AQ43" s="242">
        <f t="shared" si="2"/>
        <v>18</v>
      </c>
      <c r="AR43" s="242">
        <f t="shared" si="3"/>
        <v>277.54179999999997</v>
      </c>
      <c r="AS43" s="242">
        <f t="shared" si="4"/>
        <v>112262.889</v>
      </c>
      <c r="AT43" s="235" t="s">
        <v>11</v>
      </c>
      <c r="AU43" s="452"/>
      <c r="AV43" s="236" t="s">
        <v>40</v>
      </c>
      <c r="AW43" s="216"/>
    </row>
    <row r="44" spans="1:49" ht="18.75">
      <c r="A44" s="228"/>
      <c r="B44" s="451" t="s">
        <v>41</v>
      </c>
      <c r="C44" s="244" t="s">
        <v>10</v>
      </c>
      <c r="D44" s="8"/>
      <c r="E44" s="9"/>
      <c r="F44" s="9"/>
      <c r="G44" s="9"/>
      <c r="H44" s="9"/>
      <c r="I44" s="230"/>
      <c r="J44" s="245">
        <f t="shared" si="7"/>
        <v>0</v>
      </c>
      <c r="K44" s="245">
        <f t="shared" si="7"/>
        <v>0</v>
      </c>
      <c r="L44" s="246">
        <f t="shared" si="7"/>
        <v>0</v>
      </c>
      <c r="M44" s="8"/>
      <c r="N44" s="9"/>
      <c r="O44" s="32"/>
      <c r="P44" s="8"/>
      <c r="Q44" s="9"/>
      <c r="R44" s="9"/>
      <c r="S44" s="9"/>
      <c r="T44" s="9"/>
      <c r="U44" s="230"/>
      <c r="V44" s="246">
        <f t="shared" si="6"/>
        <v>0</v>
      </c>
      <c r="W44" s="245">
        <f t="shared" si="6"/>
        <v>0</v>
      </c>
      <c r="X44" s="246">
        <f t="shared" si="6"/>
        <v>0</v>
      </c>
      <c r="Y44" s="9"/>
      <c r="Z44" s="9"/>
      <c r="AA44" s="9"/>
      <c r="AB44" s="1"/>
      <c r="AC44" s="2"/>
      <c r="AD44" s="2"/>
      <c r="AE44" s="2"/>
      <c r="AF44" s="2"/>
      <c r="AG44" s="3"/>
      <c r="AH44" s="1"/>
      <c r="AI44" s="2"/>
      <c r="AJ44" s="3"/>
      <c r="AK44" s="30"/>
      <c r="AL44" s="31"/>
      <c r="AM44" s="32"/>
      <c r="AN44" s="1"/>
      <c r="AO44" s="2"/>
      <c r="AP44" s="2"/>
      <c r="AQ44" s="234">
        <f t="shared" si="2"/>
        <v>0</v>
      </c>
      <c r="AR44" s="234">
        <f t="shared" si="3"/>
        <v>0</v>
      </c>
      <c r="AS44" s="234">
        <f t="shared" si="4"/>
        <v>0</v>
      </c>
      <c r="AT44" s="251" t="s">
        <v>10</v>
      </c>
      <c r="AU44" s="451" t="s">
        <v>41</v>
      </c>
      <c r="AV44" s="236"/>
      <c r="AW44" s="216"/>
    </row>
    <row r="45" spans="1:49" ht="18.75">
      <c r="A45" s="228" t="s">
        <v>14</v>
      </c>
      <c r="B45" s="452"/>
      <c r="C45" s="237" t="s">
        <v>11</v>
      </c>
      <c r="D45" s="13"/>
      <c r="E45" s="14"/>
      <c r="F45" s="14"/>
      <c r="G45" s="14"/>
      <c r="H45" s="14"/>
      <c r="I45" s="238"/>
      <c r="J45" s="239">
        <f t="shared" si="7"/>
        <v>0</v>
      </c>
      <c r="K45" s="239">
        <f t="shared" si="7"/>
        <v>0</v>
      </c>
      <c r="L45" s="240">
        <f t="shared" si="7"/>
        <v>0</v>
      </c>
      <c r="M45" s="13"/>
      <c r="N45" s="14"/>
      <c r="O45" s="241"/>
      <c r="P45" s="13"/>
      <c r="Q45" s="14"/>
      <c r="R45" s="14"/>
      <c r="S45" s="14"/>
      <c r="T45" s="14"/>
      <c r="U45" s="238"/>
      <c r="V45" s="240">
        <f t="shared" si="6"/>
        <v>0</v>
      </c>
      <c r="W45" s="239">
        <f t="shared" si="6"/>
        <v>0</v>
      </c>
      <c r="X45" s="240">
        <f t="shared" si="6"/>
        <v>0</v>
      </c>
      <c r="Y45" s="14"/>
      <c r="Z45" s="14"/>
      <c r="AA45" s="14"/>
      <c r="AB45" s="4"/>
      <c r="AC45" s="5"/>
      <c r="AD45" s="5"/>
      <c r="AE45" s="5"/>
      <c r="AF45" s="5"/>
      <c r="AG45" s="6"/>
      <c r="AH45" s="4"/>
      <c r="AI45" s="5"/>
      <c r="AJ45" s="6"/>
      <c r="AK45" s="33"/>
      <c r="AL45" s="34"/>
      <c r="AM45" s="35"/>
      <c r="AN45" s="4"/>
      <c r="AO45" s="5"/>
      <c r="AP45" s="5"/>
      <c r="AQ45" s="242">
        <f t="shared" si="2"/>
        <v>0</v>
      </c>
      <c r="AR45" s="242">
        <f t="shared" si="3"/>
        <v>0</v>
      </c>
      <c r="AS45" s="242">
        <f t="shared" si="4"/>
        <v>0</v>
      </c>
      <c r="AT45" s="243" t="s">
        <v>11</v>
      </c>
      <c r="AU45" s="452"/>
      <c r="AV45" s="252" t="s">
        <v>14</v>
      </c>
      <c r="AW45" s="216"/>
    </row>
    <row r="46" spans="1:49" ht="18.75">
      <c r="A46" s="228"/>
      <c r="B46" s="451" t="s">
        <v>42</v>
      </c>
      <c r="C46" s="244" t="s">
        <v>10</v>
      </c>
      <c r="D46" s="8"/>
      <c r="E46" s="9"/>
      <c r="F46" s="9"/>
      <c r="G46" s="9"/>
      <c r="H46" s="9"/>
      <c r="I46" s="230"/>
      <c r="J46" s="245">
        <f t="shared" si="7"/>
        <v>0</v>
      </c>
      <c r="K46" s="245">
        <f t="shared" si="7"/>
        <v>0</v>
      </c>
      <c r="L46" s="246">
        <f t="shared" si="7"/>
        <v>0</v>
      </c>
      <c r="M46" s="8"/>
      <c r="N46" s="9"/>
      <c r="O46" s="32"/>
      <c r="P46" s="8"/>
      <c r="Q46" s="9"/>
      <c r="R46" s="9"/>
      <c r="S46" s="9"/>
      <c r="T46" s="9"/>
      <c r="U46" s="230"/>
      <c r="V46" s="246">
        <f t="shared" si="6"/>
        <v>0</v>
      </c>
      <c r="W46" s="245">
        <f t="shared" si="6"/>
        <v>0</v>
      </c>
      <c r="X46" s="246">
        <f t="shared" si="6"/>
        <v>0</v>
      </c>
      <c r="Y46" s="9"/>
      <c r="Z46" s="9"/>
      <c r="AA46" s="9"/>
      <c r="AB46" s="1"/>
      <c r="AC46" s="2"/>
      <c r="AD46" s="2"/>
      <c r="AE46" s="2"/>
      <c r="AF46" s="2"/>
      <c r="AG46" s="3"/>
      <c r="AH46" s="1"/>
      <c r="AI46" s="2"/>
      <c r="AJ46" s="3"/>
      <c r="AK46" s="30"/>
      <c r="AL46" s="31"/>
      <c r="AM46" s="32"/>
      <c r="AN46" s="1"/>
      <c r="AO46" s="2"/>
      <c r="AP46" s="2"/>
      <c r="AQ46" s="234">
        <f t="shared" si="2"/>
        <v>0</v>
      </c>
      <c r="AR46" s="234">
        <f t="shared" si="3"/>
        <v>0</v>
      </c>
      <c r="AS46" s="234">
        <f t="shared" si="4"/>
        <v>0</v>
      </c>
      <c r="AT46" s="235" t="s">
        <v>10</v>
      </c>
      <c r="AU46" s="451" t="s">
        <v>42</v>
      </c>
      <c r="AV46" s="252"/>
      <c r="AW46" s="216"/>
    </row>
    <row r="47" spans="1:49" ht="18.75">
      <c r="A47" s="247"/>
      <c r="B47" s="452"/>
      <c r="C47" s="237" t="s">
        <v>11</v>
      </c>
      <c r="D47" s="13"/>
      <c r="E47" s="14"/>
      <c r="F47" s="14"/>
      <c r="G47" s="14"/>
      <c r="H47" s="14"/>
      <c r="I47" s="238"/>
      <c r="J47" s="239">
        <f aca="true" t="shared" si="8" ref="J47:L60">+D47+G47</f>
        <v>0</v>
      </c>
      <c r="K47" s="239">
        <f t="shared" si="8"/>
        <v>0</v>
      </c>
      <c r="L47" s="240">
        <f t="shared" si="8"/>
        <v>0</v>
      </c>
      <c r="M47" s="13"/>
      <c r="N47" s="14"/>
      <c r="O47" s="241"/>
      <c r="P47" s="13"/>
      <c r="Q47" s="14"/>
      <c r="R47" s="14"/>
      <c r="S47" s="14"/>
      <c r="T47" s="14"/>
      <c r="U47" s="238"/>
      <c r="V47" s="240">
        <f t="shared" si="6"/>
        <v>0</v>
      </c>
      <c r="W47" s="239">
        <f t="shared" si="6"/>
        <v>0</v>
      </c>
      <c r="X47" s="240">
        <f t="shared" si="6"/>
        <v>0</v>
      </c>
      <c r="Y47" s="14"/>
      <c r="Z47" s="14"/>
      <c r="AA47" s="14"/>
      <c r="AB47" s="4"/>
      <c r="AC47" s="5"/>
      <c r="AD47" s="5"/>
      <c r="AE47" s="5"/>
      <c r="AF47" s="5"/>
      <c r="AG47" s="6"/>
      <c r="AH47" s="4"/>
      <c r="AI47" s="5"/>
      <c r="AJ47" s="6"/>
      <c r="AK47" s="33"/>
      <c r="AL47" s="34"/>
      <c r="AM47" s="35"/>
      <c r="AN47" s="4"/>
      <c r="AO47" s="5"/>
      <c r="AP47" s="5"/>
      <c r="AQ47" s="242">
        <f t="shared" si="2"/>
        <v>0</v>
      </c>
      <c r="AR47" s="242">
        <f t="shared" si="3"/>
        <v>0</v>
      </c>
      <c r="AS47" s="242">
        <f t="shared" si="4"/>
        <v>0</v>
      </c>
      <c r="AT47" s="248" t="s">
        <v>11</v>
      </c>
      <c r="AU47" s="452"/>
      <c r="AV47" s="253"/>
      <c r="AW47" s="216"/>
    </row>
    <row r="48" spans="1:49" ht="18.75">
      <c r="A48" s="228"/>
      <c r="B48" s="451" t="s">
        <v>43</v>
      </c>
      <c r="C48" s="244" t="s">
        <v>10</v>
      </c>
      <c r="D48" s="8"/>
      <c r="E48" s="9"/>
      <c r="F48" s="9"/>
      <c r="G48" s="9"/>
      <c r="H48" s="9"/>
      <c r="I48" s="230"/>
      <c r="J48" s="245">
        <f t="shared" si="8"/>
        <v>0</v>
      </c>
      <c r="K48" s="245">
        <f t="shared" si="8"/>
        <v>0</v>
      </c>
      <c r="L48" s="246">
        <f t="shared" si="8"/>
        <v>0</v>
      </c>
      <c r="M48" s="8"/>
      <c r="N48" s="9"/>
      <c r="O48" s="32"/>
      <c r="P48" s="8"/>
      <c r="Q48" s="9"/>
      <c r="R48" s="9"/>
      <c r="S48" s="9"/>
      <c r="T48" s="9"/>
      <c r="U48" s="230"/>
      <c r="V48" s="246">
        <f t="shared" si="6"/>
        <v>0</v>
      </c>
      <c r="W48" s="245">
        <f t="shared" si="6"/>
        <v>0</v>
      </c>
      <c r="X48" s="246">
        <f t="shared" si="6"/>
        <v>0</v>
      </c>
      <c r="Y48" s="9"/>
      <c r="Z48" s="9"/>
      <c r="AA48" s="9"/>
      <c r="AB48" s="1"/>
      <c r="AC48" s="2"/>
      <c r="AD48" s="2"/>
      <c r="AE48" s="2"/>
      <c r="AF48" s="2"/>
      <c r="AG48" s="3"/>
      <c r="AH48" s="1"/>
      <c r="AI48" s="2"/>
      <c r="AJ48" s="3"/>
      <c r="AK48" s="30"/>
      <c r="AL48" s="31"/>
      <c r="AM48" s="32"/>
      <c r="AN48" s="1"/>
      <c r="AO48" s="2"/>
      <c r="AP48" s="2"/>
      <c r="AQ48" s="234">
        <f t="shared" si="2"/>
        <v>0</v>
      </c>
      <c r="AR48" s="234">
        <f t="shared" si="3"/>
        <v>0</v>
      </c>
      <c r="AS48" s="234">
        <f t="shared" si="4"/>
        <v>0</v>
      </c>
      <c r="AT48" s="235" t="s">
        <v>10</v>
      </c>
      <c r="AU48" s="451" t="s">
        <v>43</v>
      </c>
      <c r="AV48" s="252"/>
      <c r="AW48" s="216"/>
    </row>
    <row r="49" spans="1:49" ht="18.75">
      <c r="A49" s="228" t="s">
        <v>44</v>
      </c>
      <c r="B49" s="452"/>
      <c r="C49" s="237" t="s">
        <v>11</v>
      </c>
      <c r="D49" s="13"/>
      <c r="E49" s="14"/>
      <c r="F49" s="14"/>
      <c r="G49" s="14"/>
      <c r="H49" s="14"/>
      <c r="I49" s="238"/>
      <c r="J49" s="239">
        <f t="shared" si="8"/>
        <v>0</v>
      </c>
      <c r="K49" s="239">
        <f t="shared" si="8"/>
        <v>0</v>
      </c>
      <c r="L49" s="240">
        <f t="shared" si="8"/>
        <v>0</v>
      </c>
      <c r="M49" s="13"/>
      <c r="N49" s="14"/>
      <c r="O49" s="241"/>
      <c r="P49" s="13"/>
      <c r="Q49" s="14"/>
      <c r="R49" s="14"/>
      <c r="S49" s="14"/>
      <c r="T49" s="14"/>
      <c r="U49" s="238"/>
      <c r="V49" s="240">
        <f t="shared" si="6"/>
        <v>0</v>
      </c>
      <c r="W49" s="239">
        <f t="shared" si="6"/>
        <v>0</v>
      </c>
      <c r="X49" s="240">
        <f t="shared" si="6"/>
        <v>0</v>
      </c>
      <c r="Y49" s="14"/>
      <c r="Z49" s="14"/>
      <c r="AA49" s="14"/>
      <c r="AB49" s="4"/>
      <c r="AC49" s="5"/>
      <c r="AD49" s="5"/>
      <c r="AE49" s="5"/>
      <c r="AF49" s="5"/>
      <c r="AG49" s="6"/>
      <c r="AH49" s="4"/>
      <c r="AI49" s="5"/>
      <c r="AJ49" s="6"/>
      <c r="AK49" s="33"/>
      <c r="AL49" s="34"/>
      <c r="AM49" s="35"/>
      <c r="AN49" s="4"/>
      <c r="AO49" s="5"/>
      <c r="AP49" s="5"/>
      <c r="AQ49" s="242">
        <f t="shared" si="2"/>
        <v>0</v>
      </c>
      <c r="AR49" s="242">
        <f t="shared" si="3"/>
        <v>0</v>
      </c>
      <c r="AS49" s="242">
        <f t="shared" si="4"/>
        <v>0</v>
      </c>
      <c r="AT49" s="243" t="s">
        <v>11</v>
      </c>
      <c r="AU49" s="452"/>
      <c r="AV49" s="252" t="s">
        <v>44</v>
      </c>
      <c r="AW49" s="216"/>
    </row>
    <row r="50" spans="1:49" ht="18.75">
      <c r="A50" s="228"/>
      <c r="B50" s="451" t="s">
        <v>45</v>
      </c>
      <c r="C50" s="244" t="s">
        <v>10</v>
      </c>
      <c r="D50" s="8"/>
      <c r="E50" s="9"/>
      <c r="F50" s="9"/>
      <c r="G50" s="9"/>
      <c r="H50" s="9"/>
      <c r="I50" s="230"/>
      <c r="J50" s="245">
        <f t="shared" si="8"/>
        <v>0</v>
      </c>
      <c r="K50" s="245">
        <f t="shared" si="8"/>
        <v>0</v>
      </c>
      <c r="L50" s="246">
        <f t="shared" si="8"/>
        <v>0</v>
      </c>
      <c r="M50" s="8"/>
      <c r="N50" s="9"/>
      <c r="O50" s="32"/>
      <c r="P50" s="8"/>
      <c r="Q50" s="9"/>
      <c r="R50" s="9"/>
      <c r="S50" s="9"/>
      <c r="T50" s="9"/>
      <c r="U50" s="230"/>
      <c r="V50" s="246">
        <f t="shared" si="6"/>
        <v>0</v>
      </c>
      <c r="W50" s="245">
        <f t="shared" si="6"/>
        <v>0</v>
      </c>
      <c r="X50" s="246">
        <f t="shared" si="6"/>
        <v>0</v>
      </c>
      <c r="Y50" s="9"/>
      <c r="Z50" s="9"/>
      <c r="AA50" s="9"/>
      <c r="AB50" s="1"/>
      <c r="AC50" s="2"/>
      <c r="AD50" s="2"/>
      <c r="AE50" s="2"/>
      <c r="AF50" s="2"/>
      <c r="AG50" s="3"/>
      <c r="AH50" s="1"/>
      <c r="AI50" s="2"/>
      <c r="AJ50" s="3"/>
      <c r="AK50" s="30"/>
      <c r="AL50" s="31"/>
      <c r="AM50" s="32"/>
      <c r="AN50" s="1"/>
      <c r="AO50" s="2"/>
      <c r="AP50" s="2"/>
      <c r="AQ50" s="234">
        <f t="shared" si="2"/>
        <v>0</v>
      </c>
      <c r="AR50" s="234">
        <f t="shared" si="3"/>
        <v>0</v>
      </c>
      <c r="AS50" s="234">
        <f t="shared" si="4"/>
        <v>0</v>
      </c>
      <c r="AT50" s="235" t="s">
        <v>10</v>
      </c>
      <c r="AU50" s="451" t="s">
        <v>45</v>
      </c>
      <c r="AV50" s="250"/>
      <c r="AW50" s="216"/>
    </row>
    <row r="51" spans="1:49" ht="18.75">
      <c r="A51" s="228"/>
      <c r="B51" s="452"/>
      <c r="C51" s="237" t="s">
        <v>11</v>
      </c>
      <c r="D51" s="13"/>
      <c r="E51" s="14"/>
      <c r="F51" s="14"/>
      <c r="G51" s="14"/>
      <c r="H51" s="14"/>
      <c r="I51" s="238"/>
      <c r="J51" s="239">
        <f t="shared" si="8"/>
        <v>0</v>
      </c>
      <c r="K51" s="239">
        <f t="shared" si="8"/>
        <v>0</v>
      </c>
      <c r="L51" s="240">
        <f t="shared" si="8"/>
        <v>0</v>
      </c>
      <c r="M51" s="13"/>
      <c r="N51" s="14"/>
      <c r="O51" s="241"/>
      <c r="P51" s="13"/>
      <c r="Q51" s="14"/>
      <c r="R51" s="14"/>
      <c r="S51" s="14"/>
      <c r="T51" s="14"/>
      <c r="U51" s="238"/>
      <c r="V51" s="240">
        <f t="shared" si="6"/>
        <v>0</v>
      </c>
      <c r="W51" s="239">
        <f t="shared" si="6"/>
        <v>0</v>
      </c>
      <c r="X51" s="240">
        <f t="shared" si="6"/>
        <v>0</v>
      </c>
      <c r="Y51" s="14"/>
      <c r="Z51" s="14"/>
      <c r="AA51" s="14"/>
      <c r="AB51" s="4"/>
      <c r="AC51" s="5"/>
      <c r="AD51" s="5"/>
      <c r="AE51" s="5"/>
      <c r="AF51" s="5"/>
      <c r="AG51" s="6"/>
      <c r="AH51" s="4"/>
      <c r="AI51" s="5"/>
      <c r="AJ51" s="6"/>
      <c r="AK51" s="33"/>
      <c r="AL51" s="34"/>
      <c r="AM51" s="35"/>
      <c r="AN51" s="4"/>
      <c r="AO51" s="5"/>
      <c r="AP51" s="5"/>
      <c r="AQ51" s="242">
        <f t="shared" si="2"/>
        <v>0</v>
      </c>
      <c r="AR51" s="242">
        <f t="shared" si="3"/>
        <v>0</v>
      </c>
      <c r="AS51" s="242">
        <f t="shared" si="4"/>
        <v>0</v>
      </c>
      <c r="AT51" s="243" t="s">
        <v>11</v>
      </c>
      <c r="AU51" s="452"/>
      <c r="AV51" s="252"/>
      <c r="AW51" s="216"/>
    </row>
    <row r="52" spans="1:49" ht="18.75">
      <c r="A52" s="228"/>
      <c r="B52" s="451" t="s">
        <v>46</v>
      </c>
      <c r="C52" s="244" t="s">
        <v>10</v>
      </c>
      <c r="D52" s="8"/>
      <c r="E52" s="9"/>
      <c r="F52" s="9"/>
      <c r="G52" s="9"/>
      <c r="H52" s="9"/>
      <c r="I52" s="230"/>
      <c r="J52" s="245">
        <f t="shared" si="8"/>
        <v>0</v>
      </c>
      <c r="K52" s="245">
        <f t="shared" si="8"/>
        <v>0</v>
      </c>
      <c r="L52" s="246">
        <f t="shared" si="8"/>
        <v>0</v>
      </c>
      <c r="M52" s="8"/>
      <c r="N52" s="9"/>
      <c r="O52" s="32"/>
      <c r="P52" s="8"/>
      <c r="Q52" s="9"/>
      <c r="R52" s="9"/>
      <c r="S52" s="9"/>
      <c r="T52" s="9"/>
      <c r="U52" s="230"/>
      <c r="V52" s="246">
        <f t="shared" si="6"/>
        <v>0</v>
      </c>
      <c r="W52" s="245">
        <f t="shared" si="6"/>
        <v>0</v>
      </c>
      <c r="X52" s="246">
        <f t="shared" si="6"/>
        <v>0</v>
      </c>
      <c r="Y52" s="9"/>
      <c r="Z52" s="9"/>
      <c r="AA52" s="9"/>
      <c r="AB52" s="1"/>
      <c r="AC52" s="2"/>
      <c r="AD52" s="2"/>
      <c r="AE52" s="2"/>
      <c r="AF52" s="2"/>
      <c r="AG52" s="3"/>
      <c r="AH52" s="1"/>
      <c r="AI52" s="2"/>
      <c r="AJ52" s="3"/>
      <c r="AK52" s="30"/>
      <c r="AL52" s="31"/>
      <c r="AM52" s="32"/>
      <c r="AN52" s="1"/>
      <c r="AO52" s="2"/>
      <c r="AP52" s="2"/>
      <c r="AQ52" s="234">
        <f t="shared" si="2"/>
        <v>0</v>
      </c>
      <c r="AR52" s="234">
        <f t="shared" si="3"/>
        <v>0</v>
      </c>
      <c r="AS52" s="234">
        <f t="shared" si="4"/>
        <v>0</v>
      </c>
      <c r="AT52" s="235" t="s">
        <v>10</v>
      </c>
      <c r="AU52" s="451" t="s">
        <v>46</v>
      </c>
      <c r="AV52" s="252"/>
      <c r="AW52" s="216"/>
    </row>
    <row r="53" spans="1:49" ht="18.75">
      <c r="A53" s="228" t="s">
        <v>14</v>
      </c>
      <c r="B53" s="452"/>
      <c r="C53" s="237" t="s">
        <v>11</v>
      </c>
      <c r="D53" s="13"/>
      <c r="E53" s="14"/>
      <c r="F53" s="14"/>
      <c r="G53" s="14"/>
      <c r="H53" s="14"/>
      <c r="I53" s="238"/>
      <c r="J53" s="239">
        <f t="shared" si="8"/>
        <v>0</v>
      </c>
      <c r="K53" s="239">
        <f t="shared" si="8"/>
        <v>0</v>
      </c>
      <c r="L53" s="240">
        <f t="shared" si="8"/>
        <v>0</v>
      </c>
      <c r="M53" s="13"/>
      <c r="N53" s="14"/>
      <c r="O53" s="241"/>
      <c r="P53" s="13"/>
      <c r="Q53" s="14"/>
      <c r="R53" s="14"/>
      <c r="S53" s="14"/>
      <c r="T53" s="14"/>
      <c r="U53" s="238"/>
      <c r="V53" s="240">
        <f t="shared" si="6"/>
        <v>0</v>
      </c>
      <c r="W53" s="239">
        <f t="shared" si="6"/>
        <v>0</v>
      </c>
      <c r="X53" s="240">
        <f t="shared" si="6"/>
        <v>0</v>
      </c>
      <c r="Y53" s="14"/>
      <c r="Z53" s="14"/>
      <c r="AA53" s="14"/>
      <c r="AB53" s="4"/>
      <c r="AC53" s="5"/>
      <c r="AD53" s="5"/>
      <c r="AE53" s="5"/>
      <c r="AF53" s="5"/>
      <c r="AG53" s="6"/>
      <c r="AH53" s="4"/>
      <c r="AI53" s="5"/>
      <c r="AJ53" s="6"/>
      <c r="AK53" s="33"/>
      <c r="AL53" s="34"/>
      <c r="AM53" s="35"/>
      <c r="AN53" s="4"/>
      <c r="AO53" s="5"/>
      <c r="AP53" s="5"/>
      <c r="AQ53" s="242">
        <f t="shared" si="2"/>
        <v>0</v>
      </c>
      <c r="AR53" s="242">
        <f t="shared" si="3"/>
        <v>0</v>
      </c>
      <c r="AS53" s="242">
        <f t="shared" si="4"/>
        <v>0</v>
      </c>
      <c r="AT53" s="243" t="s">
        <v>11</v>
      </c>
      <c r="AU53" s="452"/>
      <c r="AV53" s="252" t="s">
        <v>14</v>
      </c>
      <c r="AW53" s="216"/>
    </row>
    <row r="54" spans="1:49" ht="18.75">
      <c r="A54" s="228"/>
      <c r="B54" s="451" t="s">
        <v>47</v>
      </c>
      <c r="C54" s="244" t="s">
        <v>10</v>
      </c>
      <c r="D54" s="8"/>
      <c r="E54" s="9"/>
      <c r="F54" s="9"/>
      <c r="G54" s="9"/>
      <c r="H54" s="9"/>
      <c r="I54" s="230"/>
      <c r="J54" s="245">
        <f t="shared" si="8"/>
        <v>0</v>
      </c>
      <c r="K54" s="245">
        <f t="shared" si="8"/>
        <v>0</v>
      </c>
      <c r="L54" s="246">
        <f t="shared" si="8"/>
        <v>0</v>
      </c>
      <c r="M54" s="8"/>
      <c r="N54" s="9"/>
      <c r="O54" s="32"/>
      <c r="P54" s="8"/>
      <c r="Q54" s="9"/>
      <c r="R54" s="9"/>
      <c r="S54" s="9"/>
      <c r="T54" s="9"/>
      <c r="U54" s="230"/>
      <c r="V54" s="246">
        <f t="shared" si="6"/>
        <v>0</v>
      </c>
      <c r="W54" s="245">
        <f t="shared" si="6"/>
        <v>0</v>
      </c>
      <c r="X54" s="246">
        <f t="shared" si="6"/>
        <v>0</v>
      </c>
      <c r="Y54" s="9"/>
      <c r="Z54" s="9"/>
      <c r="AA54" s="9"/>
      <c r="AB54" s="1"/>
      <c r="AC54" s="2"/>
      <c r="AD54" s="2"/>
      <c r="AE54" s="2"/>
      <c r="AF54" s="2"/>
      <c r="AG54" s="3"/>
      <c r="AH54" s="1"/>
      <c r="AI54" s="2"/>
      <c r="AJ54" s="3"/>
      <c r="AK54" s="30"/>
      <c r="AL54" s="31"/>
      <c r="AM54" s="32"/>
      <c r="AN54" s="1">
        <v>6</v>
      </c>
      <c r="AO54" s="2">
        <v>0.7781</v>
      </c>
      <c r="AP54" s="2">
        <v>850.265</v>
      </c>
      <c r="AQ54" s="234">
        <f t="shared" si="2"/>
        <v>6</v>
      </c>
      <c r="AR54" s="234">
        <f t="shared" si="3"/>
        <v>0.7781</v>
      </c>
      <c r="AS54" s="234">
        <f t="shared" si="4"/>
        <v>850.265</v>
      </c>
      <c r="AT54" s="235" t="s">
        <v>10</v>
      </c>
      <c r="AU54" s="451" t="s">
        <v>47</v>
      </c>
      <c r="AV54" s="236"/>
      <c r="AW54" s="216"/>
    </row>
    <row r="55" spans="1:49" ht="18.75">
      <c r="A55" s="247"/>
      <c r="B55" s="452"/>
      <c r="C55" s="237" t="s">
        <v>11</v>
      </c>
      <c r="D55" s="13"/>
      <c r="E55" s="14"/>
      <c r="F55" s="14"/>
      <c r="G55" s="14"/>
      <c r="H55" s="14"/>
      <c r="I55" s="238"/>
      <c r="J55" s="239">
        <f t="shared" si="8"/>
        <v>0</v>
      </c>
      <c r="K55" s="239">
        <f t="shared" si="8"/>
        <v>0</v>
      </c>
      <c r="L55" s="240">
        <f t="shared" si="8"/>
        <v>0</v>
      </c>
      <c r="M55" s="13"/>
      <c r="N55" s="14"/>
      <c r="O55" s="241"/>
      <c r="P55" s="13"/>
      <c r="Q55" s="14"/>
      <c r="R55" s="14"/>
      <c r="S55" s="14"/>
      <c r="T55" s="14"/>
      <c r="U55" s="238"/>
      <c r="V55" s="240">
        <f t="shared" si="6"/>
        <v>0</v>
      </c>
      <c r="W55" s="239">
        <f t="shared" si="6"/>
        <v>0</v>
      </c>
      <c r="X55" s="240">
        <f t="shared" si="6"/>
        <v>0</v>
      </c>
      <c r="Y55" s="14"/>
      <c r="Z55" s="14"/>
      <c r="AA55" s="14"/>
      <c r="AB55" s="4"/>
      <c r="AC55" s="5"/>
      <c r="AD55" s="5"/>
      <c r="AE55" s="5"/>
      <c r="AF55" s="5"/>
      <c r="AG55" s="6"/>
      <c r="AH55" s="4"/>
      <c r="AI55" s="5"/>
      <c r="AJ55" s="6"/>
      <c r="AK55" s="33"/>
      <c r="AL55" s="34"/>
      <c r="AM55" s="35"/>
      <c r="AN55" s="4"/>
      <c r="AO55" s="5"/>
      <c r="AP55" s="5"/>
      <c r="AQ55" s="242">
        <f t="shared" si="2"/>
        <v>0</v>
      </c>
      <c r="AR55" s="242">
        <f t="shared" si="3"/>
        <v>0</v>
      </c>
      <c r="AS55" s="242">
        <f t="shared" si="4"/>
        <v>0</v>
      </c>
      <c r="AT55" s="248" t="s">
        <v>11</v>
      </c>
      <c r="AU55" s="452"/>
      <c r="AV55" s="249"/>
      <c r="AW55" s="216"/>
    </row>
    <row r="56" spans="1:49" ht="18.75">
      <c r="A56" s="453" t="s">
        <v>107</v>
      </c>
      <c r="B56" s="454" t="s">
        <v>48</v>
      </c>
      <c r="C56" s="244" t="s">
        <v>10</v>
      </c>
      <c r="D56" s="8"/>
      <c r="E56" s="9"/>
      <c r="F56" s="9"/>
      <c r="G56" s="9"/>
      <c r="H56" s="9"/>
      <c r="I56" s="230"/>
      <c r="J56" s="245">
        <f t="shared" si="8"/>
        <v>0</v>
      </c>
      <c r="K56" s="245">
        <f t="shared" si="8"/>
        <v>0</v>
      </c>
      <c r="L56" s="246">
        <f t="shared" si="8"/>
        <v>0</v>
      </c>
      <c r="M56" s="8"/>
      <c r="N56" s="9"/>
      <c r="O56" s="32"/>
      <c r="P56" s="8"/>
      <c r="Q56" s="9"/>
      <c r="R56" s="9"/>
      <c r="S56" s="9"/>
      <c r="T56" s="9"/>
      <c r="U56" s="230"/>
      <c r="V56" s="246">
        <f t="shared" si="6"/>
        <v>0</v>
      </c>
      <c r="W56" s="245">
        <f t="shared" si="6"/>
        <v>0</v>
      </c>
      <c r="X56" s="246">
        <f t="shared" si="6"/>
        <v>0</v>
      </c>
      <c r="Y56" s="9"/>
      <c r="Z56" s="9"/>
      <c r="AA56" s="9"/>
      <c r="AB56" s="1"/>
      <c r="AC56" s="2"/>
      <c r="AD56" s="2"/>
      <c r="AE56" s="2"/>
      <c r="AF56" s="2"/>
      <c r="AG56" s="3"/>
      <c r="AH56" s="1"/>
      <c r="AI56" s="2"/>
      <c r="AJ56" s="3"/>
      <c r="AK56" s="30"/>
      <c r="AL56" s="31"/>
      <c r="AM56" s="32"/>
      <c r="AN56" s="1"/>
      <c r="AO56" s="2"/>
      <c r="AP56" s="2"/>
      <c r="AQ56" s="234">
        <f t="shared" si="2"/>
        <v>0</v>
      </c>
      <c r="AR56" s="234">
        <f t="shared" si="3"/>
        <v>0</v>
      </c>
      <c r="AS56" s="234">
        <f t="shared" si="4"/>
        <v>0</v>
      </c>
      <c r="AT56" s="254" t="s">
        <v>10</v>
      </c>
      <c r="AU56" s="457" t="s">
        <v>108</v>
      </c>
      <c r="AV56" s="458" t="s">
        <v>0</v>
      </c>
      <c r="AW56" s="216"/>
    </row>
    <row r="57" spans="1:49" ht="18.75">
      <c r="A57" s="455"/>
      <c r="B57" s="456"/>
      <c r="C57" s="237" t="s">
        <v>11</v>
      </c>
      <c r="D57" s="13"/>
      <c r="E57" s="14"/>
      <c r="F57" s="14"/>
      <c r="G57" s="14"/>
      <c r="H57" s="14"/>
      <c r="I57" s="238"/>
      <c r="J57" s="239">
        <f t="shared" si="8"/>
        <v>0</v>
      </c>
      <c r="K57" s="239">
        <f t="shared" si="8"/>
        <v>0</v>
      </c>
      <c r="L57" s="240">
        <f t="shared" si="8"/>
        <v>0</v>
      </c>
      <c r="M57" s="13"/>
      <c r="N57" s="14"/>
      <c r="O57" s="241"/>
      <c r="P57" s="13"/>
      <c r="Q57" s="14"/>
      <c r="R57" s="14"/>
      <c r="S57" s="14"/>
      <c r="T57" s="14"/>
      <c r="U57" s="238"/>
      <c r="V57" s="240">
        <f t="shared" si="6"/>
        <v>0</v>
      </c>
      <c r="W57" s="239">
        <f t="shared" si="6"/>
        <v>0</v>
      </c>
      <c r="X57" s="240">
        <f t="shared" si="6"/>
        <v>0</v>
      </c>
      <c r="Y57" s="14"/>
      <c r="Z57" s="14"/>
      <c r="AA57" s="14"/>
      <c r="AB57" s="4"/>
      <c r="AC57" s="5"/>
      <c r="AD57" s="5"/>
      <c r="AE57" s="5"/>
      <c r="AF57" s="5"/>
      <c r="AG57" s="6"/>
      <c r="AH57" s="4"/>
      <c r="AI57" s="5"/>
      <c r="AJ57" s="6"/>
      <c r="AK57" s="33"/>
      <c r="AL57" s="34"/>
      <c r="AM57" s="35"/>
      <c r="AN57" s="4"/>
      <c r="AO57" s="5"/>
      <c r="AP57" s="5"/>
      <c r="AQ57" s="242">
        <f t="shared" si="2"/>
        <v>0</v>
      </c>
      <c r="AR57" s="242">
        <f t="shared" si="3"/>
        <v>0</v>
      </c>
      <c r="AS57" s="242">
        <f t="shared" si="4"/>
        <v>0</v>
      </c>
      <c r="AT57" s="237" t="s">
        <v>11</v>
      </c>
      <c r="AU57" s="459"/>
      <c r="AV57" s="460"/>
      <c r="AW57" s="216"/>
    </row>
    <row r="58" spans="1:49" ht="18.75">
      <c r="A58" s="208" t="s">
        <v>0</v>
      </c>
      <c r="C58" s="255" t="s">
        <v>10</v>
      </c>
      <c r="D58" s="21"/>
      <c r="E58" s="22"/>
      <c r="F58" s="22"/>
      <c r="G58" s="22"/>
      <c r="H58" s="22"/>
      <c r="I58" s="256"/>
      <c r="J58" s="257">
        <f t="shared" si="8"/>
        <v>0</v>
      </c>
      <c r="K58" s="257">
        <f t="shared" si="8"/>
        <v>0</v>
      </c>
      <c r="L58" s="258">
        <f t="shared" si="8"/>
        <v>0</v>
      </c>
      <c r="M58" s="21"/>
      <c r="N58" s="22"/>
      <c r="O58" s="198"/>
      <c r="P58" s="21"/>
      <c r="Q58" s="22"/>
      <c r="R58" s="22"/>
      <c r="S58" s="22"/>
      <c r="T58" s="22"/>
      <c r="U58" s="256"/>
      <c r="V58" s="258">
        <f t="shared" si="6"/>
        <v>0</v>
      </c>
      <c r="W58" s="257">
        <f t="shared" si="6"/>
        <v>0</v>
      </c>
      <c r="X58" s="317">
        <f t="shared" si="6"/>
        <v>0</v>
      </c>
      <c r="Y58" s="21">
        <v>3</v>
      </c>
      <c r="Z58" s="22">
        <v>0.2932</v>
      </c>
      <c r="AA58" s="259">
        <v>177.224</v>
      </c>
      <c r="AB58" s="20"/>
      <c r="AC58" s="23"/>
      <c r="AD58" s="23"/>
      <c r="AE58" s="23"/>
      <c r="AF58" s="23"/>
      <c r="AG58" s="19"/>
      <c r="AH58" s="20"/>
      <c r="AI58" s="23"/>
      <c r="AJ58" s="19"/>
      <c r="AK58" s="196"/>
      <c r="AL58" s="197"/>
      <c r="AM58" s="198"/>
      <c r="AN58" s="20">
        <v>403</v>
      </c>
      <c r="AO58" s="23">
        <v>4.4086</v>
      </c>
      <c r="AP58" s="143">
        <v>19339.976</v>
      </c>
      <c r="AQ58" s="260">
        <f t="shared" si="2"/>
        <v>406</v>
      </c>
      <c r="AR58" s="260">
        <f t="shared" si="3"/>
        <v>4.7017999999999995</v>
      </c>
      <c r="AS58" s="260">
        <f t="shared" si="4"/>
        <v>19517.199999999997</v>
      </c>
      <c r="AT58" s="255" t="s">
        <v>10</v>
      </c>
      <c r="AU58" s="261"/>
      <c r="AV58" s="236" t="s">
        <v>0</v>
      </c>
      <c r="AW58" s="216"/>
    </row>
    <row r="59" spans="1:49" ht="18.75">
      <c r="A59" s="461" t="s">
        <v>49</v>
      </c>
      <c r="B59" s="462"/>
      <c r="C59" s="244" t="s">
        <v>50</v>
      </c>
      <c r="D59" s="8"/>
      <c r="E59" s="9"/>
      <c r="F59" s="9"/>
      <c r="G59" s="9"/>
      <c r="H59" s="9"/>
      <c r="I59" s="230"/>
      <c r="J59" s="262">
        <f t="shared" si="8"/>
        <v>0</v>
      </c>
      <c r="K59" s="262">
        <f t="shared" si="8"/>
        <v>0</v>
      </c>
      <c r="L59" s="263">
        <f t="shared" si="8"/>
        <v>0</v>
      </c>
      <c r="M59" s="8"/>
      <c r="N59" s="9"/>
      <c r="O59" s="32"/>
      <c r="P59" s="8"/>
      <c r="Q59" s="9"/>
      <c r="R59" s="9"/>
      <c r="S59" s="9"/>
      <c r="T59" s="9"/>
      <c r="U59" s="230"/>
      <c r="V59" s="263">
        <f t="shared" si="6"/>
        <v>0</v>
      </c>
      <c r="W59" s="262">
        <f t="shared" si="6"/>
        <v>0</v>
      </c>
      <c r="X59" s="318">
        <f t="shared" si="6"/>
        <v>0</v>
      </c>
      <c r="Y59" s="8"/>
      <c r="Z59" s="9"/>
      <c r="AA59" s="9"/>
      <c r="AB59" s="1"/>
      <c r="AC59" s="51"/>
      <c r="AD59" s="2"/>
      <c r="AE59" s="2"/>
      <c r="AF59" s="51"/>
      <c r="AG59" s="3"/>
      <c r="AH59" s="1"/>
      <c r="AI59" s="51"/>
      <c r="AJ59" s="3"/>
      <c r="AK59" s="30"/>
      <c r="AL59" s="31"/>
      <c r="AM59" s="32"/>
      <c r="AN59" s="1"/>
      <c r="AO59" s="51"/>
      <c r="AP59" s="2"/>
      <c r="AQ59" s="264">
        <f t="shared" si="2"/>
        <v>0</v>
      </c>
      <c r="AR59" s="264">
        <f t="shared" si="3"/>
        <v>0</v>
      </c>
      <c r="AS59" s="264">
        <f t="shared" si="4"/>
        <v>0</v>
      </c>
      <c r="AT59" s="255" t="s">
        <v>50</v>
      </c>
      <c r="AU59" s="463" t="s">
        <v>49</v>
      </c>
      <c r="AV59" s="464"/>
      <c r="AW59" s="216"/>
    </row>
    <row r="60" spans="1:49" ht="18.75">
      <c r="A60" s="222"/>
      <c r="B60" s="223"/>
      <c r="C60" s="237" t="s">
        <v>11</v>
      </c>
      <c r="D60" s="13"/>
      <c r="E60" s="14"/>
      <c r="F60" s="14"/>
      <c r="G60" s="14"/>
      <c r="H60" s="14"/>
      <c r="I60" s="238"/>
      <c r="J60" s="239">
        <f t="shared" si="8"/>
        <v>0</v>
      </c>
      <c r="K60" s="239">
        <f t="shared" si="8"/>
        <v>0</v>
      </c>
      <c r="L60" s="240">
        <f t="shared" si="8"/>
        <v>0</v>
      </c>
      <c r="M60" s="13"/>
      <c r="N60" s="14"/>
      <c r="O60" s="241"/>
      <c r="P60" s="13"/>
      <c r="Q60" s="14"/>
      <c r="R60" s="14"/>
      <c r="S60" s="14"/>
      <c r="T60" s="14"/>
      <c r="U60" s="238"/>
      <c r="V60" s="240">
        <f t="shared" si="6"/>
        <v>0</v>
      </c>
      <c r="W60" s="239">
        <f t="shared" si="6"/>
        <v>0</v>
      </c>
      <c r="X60" s="319">
        <f t="shared" si="6"/>
        <v>0</v>
      </c>
      <c r="Y60" s="13"/>
      <c r="Z60" s="14"/>
      <c r="AA60" s="14"/>
      <c r="AB60" s="4"/>
      <c r="AC60" s="5"/>
      <c r="AD60" s="5"/>
      <c r="AE60" s="5"/>
      <c r="AF60" s="5"/>
      <c r="AG60" s="6"/>
      <c r="AH60" s="4"/>
      <c r="AI60" s="5"/>
      <c r="AJ60" s="6"/>
      <c r="AK60" s="33"/>
      <c r="AL60" s="34"/>
      <c r="AM60" s="35"/>
      <c r="AN60" s="4"/>
      <c r="AO60" s="5"/>
      <c r="AP60" s="5"/>
      <c r="AQ60" s="242">
        <f t="shared" si="2"/>
        <v>0</v>
      </c>
      <c r="AR60" s="242">
        <f t="shared" si="3"/>
        <v>0</v>
      </c>
      <c r="AS60" s="242">
        <f t="shared" si="4"/>
        <v>0</v>
      </c>
      <c r="AT60" s="237" t="s">
        <v>11</v>
      </c>
      <c r="AU60" s="223"/>
      <c r="AV60" s="249"/>
      <c r="AW60" s="216"/>
    </row>
    <row r="61" spans="1:49" ht="18.75">
      <c r="A61" s="208" t="s">
        <v>0</v>
      </c>
      <c r="C61" s="255" t="s">
        <v>10</v>
      </c>
      <c r="D61" s="44">
        <v>25</v>
      </c>
      <c r="E61" s="45">
        <v>4.0854</v>
      </c>
      <c r="F61" s="45">
        <v>3337.421</v>
      </c>
      <c r="G61" s="44">
        <v>129</v>
      </c>
      <c r="H61" s="45">
        <v>1041.3821</v>
      </c>
      <c r="I61" s="45">
        <v>229445.33200000002</v>
      </c>
      <c r="J61" s="23">
        <f>+J6+J8+J10+J12+J14+J16+J18+J20+J22+J24+J26+J28+J30+J32+J34+J36+J38+J40+J42+J44+J46+J48+J50+J52+J54+J56+J58</f>
        <v>154</v>
      </c>
      <c r="K61" s="23">
        <f>+K6+K8+K10+K12+K14+K16+K18+K20+K22+K24+K26+K28+K30+K32+K34+K36+K38+K40+K42+K44+K46+K48+K50+K52+K54+K56+K58</f>
        <v>1045.4675000000002</v>
      </c>
      <c r="L61" s="19">
        <f>+L6+L8+L10+L12+L14+L16+L18+L20+L22+L24+L26+L28+L30+L32+L34+L36+L38+L40+L42+L44+L46+L48+L50+L52+L54+L56+L58</f>
        <v>232782.75300000003</v>
      </c>
      <c r="M61" s="44">
        <v>0</v>
      </c>
      <c r="N61" s="45">
        <v>0</v>
      </c>
      <c r="O61" s="45">
        <v>0</v>
      </c>
      <c r="P61" s="44">
        <v>0</v>
      </c>
      <c r="Q61" s="45">
        <v>0</v>
      </c>
      <c r="R61" s="45">
        <v>0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0</v>
      </c>
      <c r="W61" s="23">
        <f>+W6+W8+W10+W12+W14+W16+W18+W20+W22+W24+W26+W28+W30+W32+W34+W36+W38+W40+W42+W44+W46+W48+W50+W52+W54+W56+W58</f>
        <v>0</v>
      </c>
      <c r="X61" s="314">
        <f>+X6+X8+X10+X12+X14+X16+X18+X20+X22+X24+X26+X28+X30+X32+X34+X36+X38+X40+X42+X44+X46+X48+X50+X52+X54+X56+X58</f>
        <v>0</v>
      </c>
      <c r="Y61" s="290">
        <v>11</v>
      </c>
      <c r="Z61" s="45">
        <v>73.2717</v>
      </c>
      <c r="AA61" s="45">
        <v>12805.508</v>
      </c>
      <c r="AB61" s="44">
        <v>0</v>
      </c>
      <c r="AC61" s="45">
        <v>0</v>
      </c>
      <c r="AD61" s="45">
        <v>0</v>
      </c>
      <c r="AE61" s="44">
        <v>0</v>
      </c>
      <c r="AF61" s="45">
        <v>0</v>
      </c>
      <c r="AG61" s="45">
        <v>0</v>
      </c>
      <c r="AH61" s="44">
        <v>3</v>
      </c>
      <c r="AI61" s="45">
        <v>0.5208</v>
      </c>
      <c r="AJ61" s="45">
        <v>336.754</v>
      </c>
      <c r="AK61" s="44"/>
      <c r="AL61" s="45"/>
      <c r="AM61" s="45"/>
      <c r="AN61" s="44">
        <v>454</v>
      </c>
      <c r="AO61" s="45">
        <v>9.3439</v>
      </c>
      <c r="AP61" s="45">
        <v>24532.072</v>
      </c>
      <c r="AQ61" s="260">
        <f t="shared" si="2"/>
        <v>622</v>
      </c>
      <c r="AR61" s="260">
        <f t="shared" si="3"/>
        <v>1128.6039</v>
      </c>
      <c r="AS61" s="260">
        <f t="shared" si="4"/>
        <v>270457.087</v>
      </c>
      <c r="AT61" s="255" t="s">
        <v>10</v>
      </c>
      <c r="AU61" s="265"/>
      <c r="AV61" s="236" t="s">
        <v>0</v>
      </c>
      <c r="AW61" s="216"/>
    </row>
    <row r="62" spans="1:49" ht="18.75">
      <c r="A62" s="465" t="s">
        <v>109</v>
      </c>
      <c r="B62" s="466" t="s">
        <v>51</v>
      </c>
      <c r="C62" s="244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234">
        <f t="shared" si="2"/>
        <v>0</v>
      </c>
      <c r="AR62" s="234">
        <f t="shared" si="3"/>
        <v>0</v>
      </c>
      <c r="AS62" s="234">
        <f t="shared" si="4"/>
        <v>0</v>
      </c>
      <c r="AT62" s="255" t="s">
        <v>50</v>
      </c>
      <c r="AU62" s="463" t="s">
        <v>110</v>
      </c>
      <c r="AV62" s="464"/>
      <c r="AW62" s="216"/>
    </row>
    <row r="63" spans="1:49" ht="18.75">
      <c r="A63" s="222"/>
      <c r="B63" s="223"/>
      <c r="C63" s="237" t="s">
        <v>11</v>
      </c>
      <c r="D63" s="40">
        <v>10</v>
      </c>
      <c r="E63" s="41">
        <v>174.2864</v>
      </c>
      <c r="F63" s="41">
        <v>70284.571</v>
      </c>
      <c r="G63" s="40">
        <v>22</v>
      </c>
      <c r="H63" s="41">
        <v>299.1856</v>
      </c>
      <c r="I63" s="41">
        <v>92389.71800000001</v>
      </c>
      <c r="J63" s="5">
        <f>+J7+J9+J11+J13+J15+J17+J19+J21+J23+J25+J27+J29+J31+J33+J35+J37+J39+J41+J43+J45+J47+J49+J51+J53+J55+J57+J60</f>
        <v>32</v>
      </c>
      <c r="K63" s="5">
        <f>+K7+K9+K11+K13+K15+K17+K19+K21+K23+K25+K27+K29+K31+K33+K35+K37+K39+K41+K43+K45+K47+K49+K51+K53+K55+K57+K60</f>
        <v>473.472</v>
      </c>
      <c r="L63" s="6">
        <f>+L7+L9+L11+L13+L15+L17+L19+L21+L23+L25+L27+L29+L31+L33+L35+L37+L39+L41+L43+L45+L47+L49+L51+L53+L55+L57+L60</f>
        <v>162674.289</v>
      </c>
      <c r="M63" s="40">
        <v>4</v>
      </c>
      <c r="N63" s="41">
        <v>110.7705</v>
      </c>
      <c r="O63" s="41">
        <v>78045.826</v>
      </c>
      <c r="P63" s="40">
        <v>0</v>
      </c>
      <c r="Q63" s="41">
        <v>0</v>
      </c>
      <c r="R63" s="41">
        <v>0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0</v>
      </c>
      <c r="W63" s="5">
        <f>+W7+W9+W11+W13+W15+W17+W19+W21+W23+W25+W27+W29+W31+W33+W35+W37+W39+W41+W43+W45+W47+W49+W51+W53+W55+W57+W60</f>
        <v>0</v>
      </c>
      <c r="X63" s="47">
        <f>+X7+X9+X11+X13+X15+X17+X19+X21+X23+X25+X27+X29+X31+X33+X35+X37+X39+X41+X43+X45+X47+X49+X51+X53+X55+X57+X60</f>
        <v>0</v>
      </c>
      <c r="Y63" s="40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242">
        <f t="shared" si="2"/>
        <v>36</v>
      </c>
      <c r="AR63" s="242">
        <f t="shared" si="3"/>
        <v>584.2425</v>
      </c>
      <c r="AS63" s="242">
        <f t="shared" si="4"/>
        <v>240720.115</v>
      </c>
      <c r="AT63" s="237" t="s">
        <v>11</v>
      </c>
      <c r="AU63" s="266"/>
      <c r="AV63" s="249"/>
      <c r="AW63" s="216"/>
    </row>
    <row r="64" spans="1:49" ht="18.75">
      <c r="A64" s="228" t="s">
        <v>52</v>
      </c>
      <c r="B64" s="451" t="s">
        <v>53</v>
      </c>
      <c r="C64" s="244" t="s">
        <v>10</v>
      </c>
      <c r="D64" s="8"/>
      <c r="E64" s="9"/>
      <c r="F64" s="9"/>
      <c r="G64" s="9">
        <v>207</v>
      </c>
      <c r="H64" s="9">
        <v>564.8387</v>
      </c>
      <c r="I64" s="230">
        <v>287270.19</v>
      </c>
      <c r="J64" s="245">
        <f aca="true" t="shared" si="9" ref="J64:L70">+D64+G64</f>
        <v>207</v>
      </c>
      <c r="K64" s="245">
        <f t="shared" si="9"/>
        <v>564.8387</v>
      </c>
      <c r="L64" s="246">
        <f t="shared" si="9"/>
        <v>287270.19</v>
      </c>
      <c r="M64" s="8"/>
      <c r="N64" s="9"/>
      <c r="O64" s="32"/>
      <c r="P64" s="8"/>
      <c r="Q64" s="9"/>
      <c r="R64" s="9"/>
      <c r="S64" s="9"/>
      <c r="T64" s="9"/>
      <c r="U64" s="230"/>
      <c r="V64" s="246">
        <f t="shared" si="6"/>
        <v>0</v>
      </c>
      <c r="W64" s="245">
        <f t="shared" si="6"/>
        <v>0</v>
      </c>
      <c r="X64" s="320">
        <f t="shared" si="6"/>
        <v>0</v>
      </c>
      <c r="Y64" s="8"/>
      <c r="Z64" s="9"/>
      <c r="AA64" s="9"/>
      <c r="AB64" s="1"/>
      <c r="AC64" s="2"/>
      <c r="AD64" s="2"/>
      <c r="AE64" s="2"/>
      <c r="AF64" s="2"/>
      <c r="AG64" s="3"/>
      <c r="AH64" s="1"/>
      <c r="AI64" s="2"/>
      <c r="AJ64" s="3"/>
      <c r="AK64" s="30"/>
      <c r="AL64" s="31"/>
      <c r="AM64" s="32"/>
      <c r="AN64" s="1"/>
      <c r="AO64" s="2"/>
      <c r="AP64" s="2"/>
      <c r="AQ64" s="234">
        <f t="shared" si="2"/>
        <v>207</v>
      </c>
      <c r="AR64" s="234">
        <f t="shared" si="3"/>
        <v>564.8387</v>
      </c>
      <c r="AS64" s="234">
        <f t="shared" si="4"/>
        <v>287270.19</v>
      </c>
      <c r="AT64" s="235" t="s">
        <v>10</v>
      </c>
      <c r="AU64" s="451" t="s">
        <v>53</v>
      </c>
      <c r="AV64" s="267" t="s">
        <v>52</v>
      </c>
      <c r="AW64" s="216"/>
    </row>
    <row r="65" spans="1:49" ht="18.75">
      <c r="A65" s="228"/>
      <c r="B65" s="452"/>
      <c r="C65" s="237" t="s">
        <v>11</v>
      </c>
      <c r="D65" s="13">
        <v>441</v>
      </c>
      <c r="E65" s="14">
        <v>70.82866</v>
      </c>
      <c r="F65" s="28">
        <v>64819.892</v>
      </c>
      <c r="G65" s="14">
        <v>47</v>
      </c>
      <c r="H65" s="14">
        <v>3.5769</v>
      </c>
      <c r="I65" s="238">
        <v>6369.933</v>
      </c>
      <c r="J65" s="239">
        <f t="shared" si="9"/>
        <v>488</v>
      </c>
      <c r="K65" s="239">
        <f t="shared" si="9"/>
        <v>74.40556</v>
      </c>
      <c r="L65" s="240">
        <f t="shared" si="9"/>
        <v>71189.825</v>
      </c>
      <c r="M65" s="13"/>
      <c r="N65" s="14"/>
      <c r="O65" s="241"/>
      <c r="P65" s="13"/>
      <c r="Q65" s="14"/>
      <c r="R65" s="14"/>
      <c r="S65" s="14"/>
      <c r="T65" s="14"/>
      <c r="U65" s="238"/>
      <c r="V65" s="240">
        <f t="shared" si="6"/>
        <v>0</v>
      </c>
      <c r="W65" s="239">
        <f t="shared" si="6"/>
        <v>0</v>
      </c>
      <c r="X65" s="319">
        <f t="shared" si="6"/>
        <v>0</v>
      </c>
      <c r="Y65" s="13"/>
      <c r="Z65" s="14"/>
      <c r="AA65" s="14"/>
      <c r="AB65" s="4"/>
      <c r="AC65" s="5"/>
      <c r="AD65" s="5"/>
      <c r="AE65" s="5"/>
      <c r="AF65" s="5"/>
      <c r="AG65" s="6"/>
      <c r="AH65" s="4"/>
      <c r="AI65" s="5"/>
      <c r="AJ65" s="6"/>
      <c r="AK65" s="33"/>
      <c r="AL65" s="34"/>
      <c r="AM65" s="35"/>
      <c r="AN65" s="4"/>
      <c r="AO65" s="5"/>
      <c r="AP65" s="5"/>
      <c r="AQ65" s="242">
        <f t="shared" si="2"/>
        <v>488</v>
      </c>
      <c r="AR65" s="242">
        <f t="shared" si="3"/>
        <v>74.40556</v>
      </c>
      <c r="AS65" s="242">
        <f t="shared" si="4"/>
        <v>71189.825</v>
      </c>
      <c r="AT65" s="243" t="s">
        <v>11</v>
      </c>
      <c r="AU65" s="452"/>
      <c r="AV65" s="236"/>
      <c r="AW65" s="216"/>
    </row>
    <row r="66" spans="1:49" ht="18.75">
      <c r="A66" s="228" t="s">
        <v>54</v>
      </c>
      <c r="B66" s="451" t="s">
        <v>55</v>
      </c>
      <c r="C66" s="244" t="s">
        <v>10</v>
      </c>
      <c r="D66" s="8"/>
      <c r="E66" s="9"/>
      <c r="F66" s="9"/>
      <c r="G66" s="9"/>
      <c r="H66" s="9"/>
      <c r="I66" s="230"/>
      <c r="J66" s="245">
        <f t="shared" si="9"/>
        <v>0</v>
      </c>
      <c r="K66" s="245">
        <f t="shared" si="9"/>
        <v>0</v>
      </c>
      <c r="L66" s="246">
        <f t="shared" si="9"/>
        <v>0</v>
      </c>
      <c r="M66" s="8"/>
      <c r="N66" s="9"/>
      <c r="O66" s="32"/>
      <c r="P66" s="8"/>
      <c r="Q66" s="9"/>
      <c r="R66" s="9"/>
      <c r="S66" s="9"/>
      <c r="T66" s="9"/>
      <c r="U66" s="230"/>
      <c r="V66" s="246">
        <f t="shared" si="6"/>
        <v>0</v>
      </c>
      <c r="W66" s="245">
        <f t="shared" si="6"/>
        <v>0</v>
      </c>
      <c r="X66" s="320">
        <f t="shared" si="6"/>
        <v>0</v>
      </c>
      <c r="Y66" s="8"/>
      <c r="Z66" s="9"/>
      <c r="AA66" s="9"/>
      <c r="AB66" s="1"/>
      <c r="AC66" s="2"/>
      <c r="AD66" s="2"/>
      <c r="AE66" s="2"/>
      <c r="AF66" s="2"/>
      <c r="AG66" s="3"/>
      <c r="AH66" s="1"/>
      <c r="AI66" s="2"/>
      <c r="AJ66" s="3"/>
      <c r="AK66" s="30"/>
      <c r="AL66" s="31"/>
      <c r="AM66" s="32"/>
      <c r="AN66" s="1"/>
      <c r="AO66" s="2"/>
      <c r="AP66" s="2"/>
      <c r="AQ66" s="234">
        <f t="shared" si="2"/>
        <v>0</v>
      </c>
      <c r="AR66" s="234">
        <f t="shared" si="3"/>
        <v>0</v>
      </c>
      <c r="AS66" s="234">
        <f t="shared" si="4"/>
        <v>0</v>
      </c>
      <c r="AT66" s="235" t="s">
        <v>10</v>
      </c>
      <c r="AU66" s="451" t="s">
        <v>55</v>
      </c>
      <c r="AV66" s="236" t="s">
        <v>54</v>
      </c>
      <c r="AW66" s="216"/>
    </row>
    <row r="67" spans="1:49" ht="18.75">
      <c r="A67" s="247" t="s">
        <v>36</v>
      </c>
      <c r="B67" s="452"/>
      <c r="C67" s="237" t="s">
        <v>11</v>
      </c>
      <c r="D67" s="13"/>
      <c r="E67" s="14"/>
      <c r="F67" s="14"/>
      <c r="G67" s="14"/>
      <c r="H67" s="14"/>
      <c r="I67" s="238"/>
      <c r="J67" s="239">
        <f t="shared" si="9"/>
        <v>0</v>
      </c>
      <c r="K67" s="239">
        <f t="shared" si="9"/>
        <v>0</v>
      </c>
      <c r="L67" s="240">
        <f t="shared" si="9"/>
        <v>0</v>
      </c>
      <c r="M67" s="13"/>
      <c r="N67" s="14"/>
      <c r="O67" s="241"/>
      <c r="P67" s="13"/>
      <c r="Q67" s="14"/>
      <c r="R67" s="14"/>
      <c r="S67" s="14"/>
      <c r="T67" s="14"/>
      <c r="U67" s="238"/>
      <c r="V67" s="240">
        <f t="shared" si="6"/>
        <v>0</v>
      </c>
      <c r="W67" s="239">
        <f t="shared" si="6"/>
        <v>0</v>
      </c>
      <c r="X67" s="319">
        <f t="shared" si="6"/>
        <v>0</v>
      </c>
      <c r="Y67" s="13"/>
      <c r="Z67" s="14"/>
      <c r="AA67" s="14"/>
      <c r="AB67" s="4"/>
      <c r="AC67" s="5"/>
      <c r="AD67" s="5"/>
      <c r="AE67" s="34"/>
      <c r="AF67" s="34"/>
      <c r="AG67" s="35"/>
      <c r="AH67" s="33"/>
      <c r="AI67" s="34"/>
      <c r="AJ67" s="35"/>
      <c r="AK67" s="33"/>
      <c r="AL67" s="34"/>
      <c r="AM67" s="35"/>
      <c r="AN67" s="4"/>
      <c r="AO67" s="5"/>
      <c r="AP67" s="5"/>
      <c r="AQ67" s="242">
        <f t="shared" si="2"/>
        <v>0</v>
      </c>
      <c r="AR67" s="242">
        <f t="shared" si="3"/>
        <v>0</v>
      </c>
      <c r="AS67" s="242">
        <f t="shared" si="4"/>
        <v>0</v>
      </c>
      <c r="AT67" s="248" t="s">
        <v>11</v>
      </c>
      <c r="AU67" s="452"/>
      <c r="AV67" s="249" t="s">
        <v>36</v>
      </c>
      <c r="AW67" s="216"/>
    </row>
    <row r="68" spans="1:49" ht="18.75">
      <c r="A68" s="472" t="s">
        <v>111</v>
      </c>
      <c r="B68" s="473"/>
      <c r="C68" s="244" t="s">
        <v>10</v>
      </c>
      <c r="D68" s="42">
        <v>25</v>
      </c>
      <c r="E68" s="43">
        <v>4.0854</v>
      </c>
      <c r="F68" s="43">
        <v>3337.421</v>
      </c>
      <c r="G68" s="42">
        <v>336</v>
      </c>
      <c r="H68" s="43">
        <v>1606.2208</v>
      </c>
      <c r="I68" s="43">
        <v>516715.522</v>
      </c>
      <c r="J68" s="245">
        <f t="shared" si="9"/>
        <v>361</v>
      </c>
      <c r="K68" s="245">
        <f t="shared" si="9"/>
        <v>1610.3062</v>
      </c>
      <c r="L68" s="246">
        <f t="shared" si="9"/>
        <v>520052.94299999997</v>
      </c>
      <c r="M68" s="42">
        <v>0</v>
      </c>
      <c r="N68" s="43">
        <v>0</v>
      </c>
      <c r="O68" s="43">
        <v>0</v>
      </c>
      <c r="P68" s="42">
        <v>0</v>
      </c>
      <c r="Q68" s="43">
        <v>0</v>
      </c>
      <c r="R68" s="43">
        <v>0</v>
      </c>
      <c r="S68" s="42">
        <v>0</v>
      </c>
      <c r="T68" s="43">
        <v>0</v>
      </c>
      <c r="U68" s="43">
        <v>0</v>
      </c>
      <c r="V68" s="246">
        <f t="shared" si="6"/>
        <v>0</v>
      </c>
      <c r="W68" s="245">
        <f t="shared" si="6"/>
        <v>0</v>
      </c>
      <c r="X68" s="320">
        <f t="shared" si="6"/>
        <v>0</v>
      </c>
      <c r="Y68" s="42">
        <v>11</v>
      </c>
      <c r="Z68" s="43">
        <v>73.2717</v>
      </c>
      <c r="AA68" s="43">
        <v>12805.508</v>
      </c>
      <c r="AB68" s="42">
        <v>0</v>
      </c>
      <c r="AC68" s="43">
        <v>0</v>
      </c>
      <c r="AD68" s="43">
        <v>0</v>
      </c>
      <c r="AE68" s="42">
        <v>0</v>
      </c>
      <c r="AF68" s="43">
        <v>0</v>
      </c>
      <c r="AG68" s="43">
        <v>0</v>
      </c>
      <c r="AH68" s="42">
        <v>3</v>
      </c>
      <c r="AI68" s="43">
        <v>0.5208</v>
      </c>
      <c r="AJ68" s="43">
        <v>336.754</v>
      </c>
      <c r="AK68" s="42">
        <v>0</v>
      </c>
      <c r="AL68" s="43">
        <v>0</v>
      </c>
      <c r="AM68" s="43">
        <v>0</v>
      </c>
      <c r="AN68" s="42">
        <v>454</v>
      </c>
      <c r="AO68" s="43">
        <v>9.3439</v>
      </c>
      <c r="AP68" s="43">
        <v>24532.072</v>
      </c>
      <c r="AQ68" s="234">
        <f t="shared" si="2"/>
        <v>829</v>
      </c>
      <c r="AR68" s="234">
        <f t="shared" si="3"/>
        <v>1693.4426</v>
      </c>
      <c r="AS68" s="234">
        <f t="shared" si="4"/>
        <v>557727.277</v>
      </c>
      <c r="AT68" s="254" t="s">
        <v>10</v>
      </c>
      <c r="AU68" s="476" t="s">
        <v>112</v>
      </c>
      <c r="AV68" s="477"/>
      <c r="AW68" s="216"/>
    </row>
    <row r="69" spans="1:49" ht="18.75">
      <c r="A69" s="474"/>
      <c r="B69" s="475"/>
      <c r="C69" s="237" t="s">
        <v>11</v>
      </c>
      <c r="D69" s="40">
        <v>451</v>
      </c>
      <c r="E69" s="41">
        <v>245.11505999999997</v>
      </c>
      <c r="F69" s="41">
        <v>135104.463</v>
      </c>
      <c r="G69" s="40">
        <v>69</v>
      </c>
      <c r="H69" s="41">
        <v>302.76250000000005</v>
      </c>
      <c r="I69" s="41">
        <v>98759.65100000001</v>
      </c>
      <c r="J69" s="239">
        <f t="shared" si="9"/>
        <v>520</v>
      </c>
      <c r="K69" s="239">
        <f t="shared" si="9"/>
        <v>547.87756</v>
      </c>
      <c r="L69" s="240">
        <f t="shared" si="9"/>
        <v>233864.114</v>
      </c>
      <c r="M69" s="40">
        <v>4</v>
      </c>
      <c r="N69" s="41">
        <v>110.7705</v>
      </c>
      <c r="O69" s="41">
        <v>78045.826</v>
      </c>
      <c r="P69" s="40">
        <v>0</v>
      </c>
      <c r="Q69" s="41">
        <v>0</v>
      </c>
      <c r="R69" s="41">
        <v>0</v>
      </c>
      <c r="S69" s="40">
        <v>0</v>
      </c>
      <c r="T69" s="41">
        <v>0</v>
      </c>
      <c r="U69" s="41">
        <v>0</v>
      </c>
      <c r="V69" s="240">
        <f t="shared" si="6"/>
        <v>0</v>
      </c>
      <c r="W69" s="239">
        <f t="shared" si="6"/>
        <v>0</v>
      </c>
      <c r="X69" s="319">
        <f t="shared" si="6"/>
        <v>0</v>
      </c>
      <c r="Y69" s="40">
        <v>0</v>
      </c>
      <c r="Z69" s="41">
        <v>0</v>
      </c>
      <c r="AA69" s="41">
        <v>0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242">
        <f t="shared" si="2"/>
        <v>524</v>
      </c>
      <c r="AR69" s="242">
        <f t="shared" si="3"/>
        <v>658.64806</v>
      </c>
      <c r="AS69" s="242">
        <f t="shared" si="4"/>
        <v>311909.94</v>
      </c>
      <c r="AT69" s="237" t="s">
        <v>11</v>
      </c>
      <c r="AU69" s="478"/>
      <c r="AV69" s="479"/>
      <c r="AW69" s="216"/>
    </row>
    <row r="70" spans="1:49" ht="19.5" thickBot="1">
      <c r="A70" s="480" t="s">
        <v>113</v>
      </c>
      <c r="B70" s="481" t="s">
        <v>56</v>
      </c>
      <c r="C70" s="482"/>
      <c r="D70" s="21"/>
      <c r="E70" s="22"/>
      <c r="F70" s="22"/>
      <c r="G70" s="22"/>
      <c r="H70" s="22"/>
      <c r="I70" s="256"/>
      <c r="J70" s="268">
        <f t="shared" si="9"/>
        <v>0</v>
      </c>
      <c r="K70" s="268">
        <f t="shared" si="9"/>
        <v>0</v>
      </c>
      <c r="L70" s="269">
        <f t="shared" si="9"/>
        <v>0</v>
      </c>
      <c r="M70" s="270"/>
      <c r="N70" s="270"/>
      <c r="O70" s="271"/>
      <c r="P70" s="21"/>
      <c r="Q70" s="22"/>
      <c r="R70" s="22"/>
      <c r="S70" s="22"/>
      <c r="T70" s="22"/>
      <c r="U70" s="256"/>
      <c r="V70" s="269">
        <f t="shared" si="6"/>
        <v>0</v>
      </c>
      <c r="W70" s="268">
        <f t="shared" si="6"/>
        <v>0</v>
      </c>
      <c r="X70" s="321">
        <f t="shared" si="6"/>
        <v>0</v>
      </c>
      <c r="Y70" s="315"/>
      <c r="Z70" s="270"/>
      <c r="AA70" s="270"/>
      <c r="AB70" s="199"/>
      <c r="AC70" s="200"/>
      <c r="AD70" s="200"/>
      <c r="AE70" s="200"/>
      <c r="AF70" s="200"/>
      <c r="AG70" s="201"/>
      <c r="AH70" s="199"/>
      <c r="AI70" s="200"/>
      <c r="AJ70" s="201"/>
      <c r="AK70" s="199"/>
      <c r="AL70" s="200"/>
      <c r="AM70" s="201"/>
      <c r="AN70" s="199"/>
      <c r="AO70" s="200"/>
      <c r="AP70" s="200"/>
      <c r="AQ70" s="272"/>
      <c r="AR70" s="200">
        <f t="shared" si="3"/>
        <v>0</v>
      </c>
      <c r="AS70" s="200">
        <f t="shared" si="4"/>
        <v>0</v>
      </c>
      <c r="AT70" s="483" t="s">
        <v>113</v>
      </c>
      <c r="AU70" s="481" t="s">
        <v>56</v>
      </c>
      <c r="AV70" s="484"/>
      <c r="AW70" s="216"/>
    </row>
    <row r="71" spans="1:49" ht="19.5" thickBot="1">
      <c r="A71" s="467" t="s">
        <v>114</v>
      </c>
      <c r="B71" s="468" t="s">
        <v>57</v>
      </c>
      <c r="C71" s="469"/>
      <c r="D71" s="118">
        <v>476</v>
      </c>
      <c r="E71" s="119">
        <v>249.20045999999996</v>
      </c>
      <c r="F71" s="119">
        <v>138441.884</v>
      </c>
      <c r="G71" s="119">
        <v>405</v>
      </c>
      <c r="H71" s="119">
        <v>1908.9833</v>
      </c>
      <c r="I71" s="119">
        <v>615475.173</v>
      </c>
      <c r="J71" s="121">
        <f>J68+J69</f>
        <v>881</v>
      </c>
      <c r="K71" s="121">
        <f>K68+K69</f>
        <v>2158.18376</v>
      </c>
      <c r="L71" s="121">
        <f>L68+L69</f>
        <v>753917.057</v>
      </c>
      <c r="M71" s="119">
        <v>4</v>
      </c>
      <c r="N71" s="119">
        <v>110.7705</v>
      </c>
      <c r="O71" s="119">
        <v>78045.826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21">
        <f>V68+V69+V70</f>
        <v>0</v>
      </c>
      <c r="W71" s="121">
        <f>W68+W69+W70</f>
        <v>0</v>
      </c>
      <c r="X71" s="322">
        <f>X68+X69+X70</f>
        <v>0</v>
      </c>
      <c r="Y71" s="316">
        <v>11</v>
      </c>
      <c r="Z71" s="119">
        <v>73.2717</v>
      </c>
      <c r="AA71" s="119">
        <v>12805.508</v>
      </c>
      <c r="AB71" s="119">
        <v>0</v>
      </c>
      <c r="AC71" s="119">
        <v>0</v>
      </c>
      <c r="AD71" s="119">
        <v>0</v>
      </c>
      <c r="AE71" s="119">
        <v>0</v>
      </c>
      <c r="AF71" s="119">
        <v>0</v>
      </c>
      <c r="AG71" s="119">
        <v>0</v>
      </c>
      <c r="AH71" s="119">
        <v>3</v>
      </c>
      <c r="AI71" s="119">
        <v>0.5208</v>
      </c>
      <c r="AJ71" s="119">
        <v>336.754</v>
      </c>
      <c r="AK71" s="119">
        <v>0</v>
      </c>
      <c r="AL71" s="119">
        <v>0</v>
      </c>
      <c r="AM71" s="119">
        <v>0</v>
      </c>
      <c r="AN71" s="119">
        <v>454</v>
      </c>
      <c r="AO71" s="119">
        <v>9.3439</v>
      </c>
      <c r="AP71" s="119">
        <v>24532.072</v>
      </c>
      <c r="AQ71" s="311">
        <f>AN71+AK71+AH71+AE71+AB71+Y71+S71+P71+M71+G71+D71</f>
        <v>1353</v>
      </c>
      <c r="AR71" s="311">
        <f>AO71+AL71+AI71+AF71+AC71+Z71+T71+Q71+N71+H71+E71</f>
        <v>2352.0906600000003</v>
      </c>
      <c r="AS71" s="200">
        <f>AP71+AM71+AJ71+AG71+AD71+AA71+U71+R71+O71+I71+F71</f>
        <v>869637.217</v>
      </c>
      <c r="AT71" s="470" t="s">
        <v>114</v>
      </c>
      <c r="AU71" s="468" t="s">
        <v>57</v>
      </c>
      <c r="AV71" s="471" t="s">
        <v>0</v>
      </c>
      <c r="AW71" s="216"/>
    </row>
    <row r="72" spans="24:47" ht="18.75">
      <c r="X72" s="273" t="s">
        <v>115</v>
      </c>
      <c r="AU72" s="273" t="s">
        <v>115</v>
      </c>
    </row>
    <row r="73" spans="44:45" ht="18.75">
      <c r="AR73" s="274"/>
      <c r="AS73" s="27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S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E48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4" width="16.625" style="55" customWidth="1"/>
    <col min="15" max="15" width="18.375" style="55" customWidth="1"/>
    <col min="16" max="16" width="12.625" style="55" customWidth="1"/>
    <col min="17" max="17" width="16.625" style="55" customWidth="1"/>
    <col min="18" max="18" width="18.37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8.125" style="55" customWidth="1"/>
    <col min="25" max="25" width="12.625" style="55" customWidth="1"/>
    <col min="26" max="26" width="16.625" style="55" customWidth="1"/>
    <col min="27" max="27" width="18.3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100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100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101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6" t="s">
        <v>88</v>
      </c>
      <c r="W3" s="67"/>
      <c r="X3" s="125"/>
      <c r="Y3" s="126" t="s">
        <v>89</v>
      </c>
      <c r="Z3" s="67"/>
      <c r="AA3" s="125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8"/>
      <c r="E6" s="9"/>
      <c r="F6" s="9"/>
      <c r="G6" s="354"/>
      <c r="H6" s="354"/>
      <c r="I6" s="355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8">
        <v>4</v>
      </c>
      <c r="N6" s="9">
        <v>140.882</v>
      </c>
      <c r="O6" s="195">
        <v>54229.378</v>
      </c>
      <c r="P6" s="284"/>
      <c r="Q6" s="246"/>
      <c r="R6" s="246"/>
      <c r="S6" s="9"/>
      <c r="T6" s="9"/>
      <c r="U6" s="230"/>
      <c r="V6" s="276">
        <f aca="true" t="shared" si="1" ref="V6:X21">+P6+S6</f>
        <v>0</v>
      </c>
      <c r="W6" s="275">
        <f t="shared" si="1"/>
        <v>0</v>
      </c>
      <c r="X6" s="276">
        <f t="shared" si="1"/>
        <v>0</v>
      </c>
      <c r="Y6" s="9"/>
      <c r="Z6" s="9"/>
      <c r="AA6" s="233"/>
      <c r="AB6" s="1"/>
      <c r="AC6" s="2"/>
      <c r="AD6" s="3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3"/>
      <c r="AQ6" s="92">
        <f>AN6+AK6+AH6+AE6+AB6+Y6+S6+P6+M6+G6+D6</f>
        <v>4</v>
      </c>
      <c r="AR6" s="92">
        <f>AO6+AL6+AI6+AF6+AC6+Z6+T6+Q6+N6+H6+E6</f>
        <v>140.882</v>
      </c>
      <c r="AS6" s="92">
        <f>AP6+AM6+AJ6+AG6+AD6+AA6+U6+R6+O6+I6+F6</f>
        <v>54229.378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13">
        <v>17</v>
      </c>
      <c r="E7" s="14">
        <v>1018.425</v>
      </c>
      <c r="F7" s="36">
        <v>249393.689</v>
      </c>
      <c r="G7" s="356">
        <v>2</v>
      </c>
      <c r="H7" s="356">
        <v>52.845</v>
      </c>
      <c r="I7" s="357">
        <v>11128.663</v>
      </c>
      <c r="J7" s="277">
        <f t="shared" si="0"/>
        <v>19</v>
      </c>
      <c r="K7" s="277">
        <f t="shared" si="0"/>
        <v>1071.27</v>
      </c>
      <c r="L7" s="278">
        <f t="shared" si="0"/>
        <v>260522.352</v>
      </c>
      <c r="M7" s="13">
        <v>29</v>
      </c>
      <c r="N7" s="14">
        <v>1698.995</v>
      </c>
      <c r="O7" s="241">
        <v>554154.102</v>
      </c>
      <c r="P7" s="285">
        <v>1</v>
      </c>
      <c r="Q7" s="286">
        <v>23.991</v>
      </c>
      <c r="R7" s="286">
        <v>17562.45</v>
      </c>
      <c r="S7" s="14"/>
      <c r="T7" s="14"/>
      <c r="U7" s="238"/>
      <c r="V7" s="278">
        <f t="shared" si="1"/>
        <v>1</v>
      </c>
      <c r="W7" s="277">
        <f t="shared" si="1"/>
        <v>23.991</v>
      </c>
      <c r="X7" s="278">
        <f t="shared" si="1"/>
        <v>17562.45</v>
      </c>
      <c r="Y7" s="14"/>
      <c r="Z7" s="14"/>
      <c r="AA7" s="14"/>
      <c r="AB7" s="4"/>
      <c r="AC7" s="5"/>
      <c r="AD7" s="6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6"/>
      <c r="AQ7" s="97">
        <f aca="true" t="shared" si="2" ref="AQ7:AQ69">AN7+AK7+AH7+AE7+AB7+Y7+S7+P7+M7+G7+D7</f>
        <v>49</v>
      </c>
      <c r="AR7" s="97">
        <f aca="true" t="shared" si="3" ref="AR7:AR70">AO7+AL7+AI7+AF7+AC7+Z7+T7+Q7+N7+H7+E7</f>
        <v>2794.256</v>
      </c>
      <c r="AS7" s="97">
        <f aca="true" t="shared" si="4" ref="AS7:AS70">AP7+AM7+AJ7+AG7+AD7+AA7+U7+R7+O7+I7+F7</f>
        <v>832238.9039999999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8"/>
      <c r="E8" s="9"/>
      <c r="F8" s="9"/>
      <c r="G8" s="354"/>
      <c r="H8" s="354"/>
      <c r="I8" s="355"/>
      <c r="J8" s="279">
        <f t="shared" si="0"/>
        <v>0</v>
      </c>
      <c r="K8" s="279">
        <f t="shared" si="0"/>
        <v>0</v>
      </c>
      <c r="L8" s="133">
        <f t="shared" si="0"/>
        <v>0</v>
      </c>
      <c r="M8" s="8"/>
      <c r="N8" s="9"/>
      <c r="O8" s="32"/>
      <c r="P8" s="284"/>
      <c r="Q8" s="246"/>
      <c r="R8" s="246"/>
      <c r="S8" s="9"/>
      <c r="T8" s="9"/>
      <c r="U8" s="230"/>
      <c r="V8" s="133">
        <f t="shared" si="1"/>
        <v>0</v>
      </c>
      <c r="W8" s="279">
        <f t="shared" si="1"/>
        <v>0</v>
      </c>
      <c r="X8" s="133">
        <f t="shared" si="1"/>
        <v>0</v>
      </c>
      <c r="Y8" s="9"/>
      <c r="Z8" s="9"/>
      <c r="AA8" s="9"/>
      <c r="AB8" s="1"/>
      <c r="AC8" s="2"/>
      <c r="AD8" s="3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3"/>
      <c r="AQ8" s="92">
        <f t="shared" si="2"/>
        <v>0</v>
      </c>
      <c r="AR8" s="92">
        <f t="shared" si="3"/>
        <v>0</v>
      </c>
      <c r="AS8" s="92">
        <f t="shared" si="4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13"/>
      <c r="E9" s="14"/>
      <c r="F9" s="14"/>
      <c r="G9" s="356"/>
      <c r="H9" s="356"/>
      <c r="I9" s="357"/>
      <c r="J9" s="277">
        <f t="shared" si="0"/>
        <v>0</v>
      </c>
      <c r="K9" s="277">
        <f t="shared" si="0"/>
        <v>0</v>
      </c>
      <c r="L9" s="278">
        <f t="shared" si="0"/>
        <v>0</v>
      </c>
      <c r="M9" s="13"/>
      <c r="N9" s="14"/>
      <c r="O9" s="241"/>
      <c r="P9" s="285"/>
      <c r="Q9" s="286"/>
      <c r="R9" s="286"/>
      <c r="S9" s="14"/>
      <c r="T9" s="14"/>
      <c r="U9" s="238"/>
      <c r="V9" s="278">
        <f t="shared" si="1"/>
        <v>0</v>
      </c>
      <c r="W9" s="277">
        <f t="shared" si="1"/>
        <v>0</v>
      </c>
      <c r="X9" s="278">
        <f t="shared" si="1"/>
        <v>0</v>
      </c>
      <c r="Y9" s="14"/>
      <c r="Z9" s="14"/>
      <c r="AA9" s="14"/>
      <c r="AB9" s="4"/>
      <c r="AC9" s="5"/>
      <c r="AD9" s="6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6"/>
      <c r="AQ9" s="97">
        <f t="shared" si="2"/>
        <v>0</v>
      </c>
      <c r="AR9" s="97">
        <f t="shared" si="3"/>
        <v>0</v>
      </c>
      <c r="AS9" s="97">
        <f t="shared" si="4"/>
        <v>0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8"/>
      <c r="E10" s="9"/>
      <c r="F10" s="9"/>
      <c r="G10" s="354"/>
      <c r="H10" s="354"/>
      <c r="I10" s="355"/>
      <c r="J10" s="279">
        <f t="shared" si="0"/>
        <v>0</v>
      </c>
      <c r="K10" s="279">
        <f t="shared" si="0"/>
        <v>0</v>
      </c>
      <c r="L10" s="133">
        <f t="shared" si="0"/>
        <v>0</v>
      </c>
      <c r="M10" s="8"/>
      <c r="N10" s="9"/>
      <c r="O10" s="32"/>
      <c r="P10" s="284"/>
      <c r="Q10" s="246"/>
      <c r="R10" s="246"/>
      <c r="S10" s="9"/>
      <c r="T10" s="9"/>
      <c r="U10" s="230"/>
      <c r="V10" s="133">
        <f t="shared" si="1"/>
        <v>0</v>
      </c>
      <c r="W10" s="279">
        <f t="shared" si="1"/>
        <v>0</v>
      </c>
      <c r="X10" s="133">
        <f t="shared" si="1"/>
        <v>0</v>
      </c>
      <c r="Y10" s="9"/>
      <c r="Z10" s="9"/>
      <c r="AA10" s="9"/>
      <c r="AB10" s="1"/>
      <c r="AC10" s="2"/>
      <c r="AD10" s="3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3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13"/>
      <c r="E11" s="14"/>
      <c r="F11" s="14"/>
      <c r="G11" s="356"/>
      <c r="H11" s="356"/>
      <c r="I11" s="357"/>
      <c r="J11" s="277">
        <f t="shared" si="0"/>
        <v>0</v>
      </c>
      <c r="K11" s="277">
        <f t="shared" si="0"/>
        <v>0</v>
      </c>
      <c r="L11" s="278">
        <f t="shared" si="0"/>
        <v>0</v>
      </c>
      <c r="M11" s="13"/>
      <c r="N11" s="14"/>
      <c r="O11" s="241"/>
      <c r="P11" s="285"/>
      <c r="Q11" s="286"/>
      <c r="R11" s="286"/>
      <c r="S11" s="14"/>
      <c r="T11" s="14"/>
      <c r="U11" s="238"/>
      <c r="V11" s="278">
        <f t="shared" si="1"/>
        <v>0</v>
      </c>
      <c r="W11" s="277">
        <f t="shared" si="1"/>
        <v>0</v>
      </c>
      <c r="X11" s="278">
        <f t="shared" si="1"/>
        <v>0</v>
      </c>
      <c r="Y11" s="14"/>
      <c r="Z11" s="14"/>
      <c r="AA11" s="14"/>
      <c r="AB11" s="4"/>
      <c r="AC11" s="5"/>
      <c r="AD11" s="6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6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8"/>
      <c r="E12" s="9"/>
      <c r="F12" s="9"/>
      <c r="G12" s="354"/>
      <c r="H12" s="354"/>
      <c r="I12" s="355"/>
      <c r="J12" s="279">
        <f t="shared" si="0"/>
        <v>0</v>
      </c>
      <c r="K12" s="279">
        <f t="shared" si="0"/>
        <v>0</v>
      </c>
      <c r="L12" s="133">
        <f t="shared" si="0"/>
        <v>0</v>
      </c>
      <c r="M12" s="8"/>
      <c r="N12" s="9"/>
      <c r="O12" s="32"/>
      <c r="P12" s="284"/>
      <c r="Q12" s="246"/>
      <c r="R12" s="246"/>
      <c r="S12" s="9"/>
      <c r="T12" s="9"/>
      <c r="U12" s="230"/>
      <c r="V12" s="133">
        <f t="shared" si="1"/>
        <v>0</v>
      </c>
      <c r="W12" s="279">
        <f t="shared" si="1"/>
        <v>0</v>
      </c>
      <c r="X12" s="133">
        <f t="shared" si="1"/>
        <v>0</v>
      </c>
      <c r="Y12" s="9"/>
      <c r="Z12" s="9"/>
      <c r="AA12" s="9"/>
      <c r="AB12" s="1"/>
      <c r="AC12" s="2"/>
      <c r="AD12" s="3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3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13"/>
      <c r="E13" s="14"/>
      <c r="F13" s="14"/>
      <c r="G13" s="356"/>
      <c r="H13" s="356"/>
      <c r="I13" s="357"/>
      <c r="J13" s="277">
        <f t="shared" si="0"/>
        <v>0</v>
      </c>
      <c r="K13" s="277">
        <f t="shared" si="0"/>
        <v>0</v>
      </c>
      <c r="L13" s="278">
        <f t="shared" si="0"/>
        <v>0</v>
      </c>
      <c r="M13" s="13"/>
      <c r="N13" s="14"/>
      <c r="O13" s="241"/>
      <c r="P13" s="285"/>
      <c r="Q13" s="286"/>
      <c r="R13" s="286"/>
      <c r="S13" s="14"/>
      <c r="T13" s="14"/>
      <c r="U13" s="238"/>
      <c r="V13" s="278">
        <f t="shared" si="1"/>
        <v>0</v>
      </c>
      <c r="W13" s="277">
        <f t="shared" si="1"/>
        <v>0</v>
      </c>
      <c r="X13" s="278">
        <f t="shared" si="1"/>
        <v>0</v>
      </c>
      <c r="Y13" s="14"/>
      <c r="Z13" s="14"/>
      <c r="AA13" s="14"/>
      <c r="AB13" s="4"/>
      <c r="AC13" s="5"/>
      <c r="AD13" s="6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6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8"/>
      <c r="E14" s="9"/>
      <c r="F14" s="9"/>
      <c r="G14" s="354">
        <v>10</v>
      </c>
      <c r="H14" s="354">
        <v>139.375</v>
      </c>
      <c r="I14" s="355">
        <v>30900.098</v>
      </c>
      <c r="J14" s="279">
        <f>+D14+G14</f>
        <v>10</v>
      </c>
      <c r="K14" s="279">
        <f>+E14+H14</f>
        <v>139.375</v>
      </c>
      <c r="L14" s="133">
        <f>+F14+I14</f>
        <v>30900.098</v>
      </c>
      <c r="M14" s="8"/>
      <c r="N14" s="9"/>
      <c r="O14" s="32"/>
      <c r="P14" s="284"/>
      <c r="Q14" s="246"/>
      <c r="R14" s="246"/>
      <c r="S14" s="9"/>
      <c r="T14" s="9"/>
      <c r="U14" s="230"/>
      <c r="V14" s="133">
        <f t="shared" si="1"/>
        <v>0</v>
      </c>
      <c r="W14" s="279">
        <f t="shared" si="1"/>
        <v>0</v>
      </c>
      <c r="X14" s="133">
        <f t="shared" si="1"/>
        <v>0</v>
      </c>
      <c r="Y14" s="9">
        <v>2</v>
      </c>
      <c r="Z14" s="9">
        <v>18.6146</v>
      </c>
      <c r="AA14" s="9">
        <v>3978.638</v>
      </c>
      <c r="AB14" s="1"/>
      <c r="AC14" s="2"/>
      <c r="AD14" s="3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3"/>
      <c r="AQ14" s="92">
        <f t="shared" si="2"/>
        <v>12</v>
      </c>
      <c r="AR14" s="92">
        <f t="shared" si="3"/>
        <v>157.9896</v>
      </c>
      <c r="AS14" s="92">
        <f t="shared" si="4"/>
        <v>34878.736000000004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13"/>
      <c r="E15" s="14"/>
      <c r="F15" s="14"/>
      <c r="G15" s="356"/>
      <c r="H15" s="356"/>
      <c r="I15" s="357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13"/>
      <c r="N15" s="14"/>
      <c r="O15" s="241"/>
      <c r="P15" s="285"/>
      <c r="Q15" s="286"/>
      <c r="R15" s="286"/>
      <c r="S15" s="14"/>
      <c r="T15" s="14"/>
      <c r="U15" s="238"/>
      <c r="V15" s="278">
        <f t="shared" si="1"/>
        <v>0</v>
      </c>
      <c r="W15" s="277">
        <f t="shared" si="1"/>
        <v>0</v>
      </c>
      <c r="X15" s="278">
        <f t="shared" si="1"/>
        <v>0</v>
      </c>
      <c r="Y15" s="14"/>
      <c r="Z15" s="14"/>
      <c r="AA15" s="14"/>
      <c r="AB15" s="4"/>
      <c r="AC15" s="5"/>
      <c r="AD15" s="6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6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8"/>
      <c r="E16" s="9"/>
      <c r="F16" s="9"/>
      <c r="G16" s="354"/>
      <c r="H16" s="354"/>
      <c r="I16" s="355"/>
      <c r="J16" s="279">
        <f t="shared" si="5"/>
        <v>0</v>
      </c>
      <c r="K16" s="279">
        <f t="shared" si="5"/>
        <v>0</v>
      </c>
      <c r="L16" s="133">
        <f t="shared" si="5"/>
        <v>0</v>
      </c>
      <c r="M16" s="8"/>
      <c r="N16" s="9"/>
      <c r="O16" s="32"/>
      <c r="P16" s="284"/>
      <c r="Q16" s="246"/>
      <c r="R16" s="246"/>
      <c r="S16" s="9"/>
      <c r="T16" s="9"/>
      <c r="U16" s="230"/>
      <c r="V16" s="133">
        <f t="shared" si="1"/>
        <v>0</v>
      </c>
      <c r="W16" s="279">
        <f t="shared" si="1"/>
        <v>0</v>
      </c>
      <c r="X16" s="133">
        <f t="shared" si="1"/>
        <v>0</v>
      </c>
      <c r="Y16" s="9"/>
      <c r="Z16" s="9"/>
      <c r="AA16" s="9"/>
      <c r="AB16" s="1"/>
      <c r="AC16" s="2"/>
      <c r="AD16" s="3"/>
      <c r="AE16" s="2"/>
      <c r="AF16" s="2"/>
      <c r="AG16" s="3"/>
      <c r="AH16" s="1">
        <v>10</v>
      </c>
      <c r="AI16" s="2">
        <v>4.8787</v>
      </c>
      <c r="AJ16" s="3">
        <v>2975.985</v>
      </c>
      <c r="AK16" s="1"/>
      <c r="AL16" s="2"/>
      <c r="AM16" s="3"/>
      <c r="AN16" s="1"/>
      <c r="AO16" s="2"/>
      <c r="AP16" s="3"/>
      <c r="AQ16" s="92">
        <f t="shared" si="2"/>
        <v>10</v>
      </c>
      <c r="AR16" s="92">
        <f t="shared" si="3"/>
        <v>4.8787</v>
      </c>
      <c r="AS16" s="92">
        <f t="shared" si="4"/>
        <v>2975.985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13"/>
      <c r="E17" s="14"/>
      <c r="F17" s="14"/>
      <c r="G17" s="356"/>
      <c r="H17" s="356"/>
      <c r="I17" s="357"/>
      <c r="J17" s="277">
        <f t="shared" si="5"/>
        <v>0</v>
      </c>
      <c r="K17" s="277">
        <f t="shared" si="5"/>
        <v>0</v>
      </c>
      <c r="L17" s="278">
        <f t="shared" si="5"/>
        <v>0</v>
      </c>
      <c r="M17" s="13"/>
      <c r="N17" s="14"/>
      <c r="O17" s="241"/>
      <c r="P17" s="285"/>
      <c r="Q17" s="286"/>
      <c r="R17" s="286"/>
      <c r="S17" s="14"/>
      <c r="T17" s="14"/>
      <c r="U17" s="238"/>
      <c r="V17" s="278">
        <f t="shared" si="1"/>
        <v>0</v>
      </c>
      <c r="W17" s="277">
        <f t="shared" si="1"/>
        <v>0</v>
      </c>
      <c r="X17" s="278">
        <f t="shared" si="1"/>
        <v>0</v>
      </c>
      <c r="Y17" s="14"/>
      <c r="Z17" s="14"/>
      <c r="AA17" s="14"/>
      <c r="AB17" s="4"/>
      <c r="AC17" s="5"/>
      <c r="AD17" s="6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6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8"/>
      <c r="E18" s="9"/>
      <c r="F18" s="9"/>
      <c r="G18" s="354"/>
      <c r="H18" s="354"/>
      <c r="I18" s="355"/>
      <c r="J18" s="279">
        <f t="shared" si="5"/>
        <v>0</v>
      </c>
      <c r="K18" s="279">
        <f t="shared" si="5"/>
        <v>0</v>
      </c>
      <c r="L18" s="133">
        <f t="shared" si="5"/>
        <v>0</v>
      </c>
      <c r="M18" s="8"/>
      <c r="N18" s="9"/>
      <c r="O18" s="32"/>
      <c r="P18" s="284"/>
      <c r="Q18" s="246"/>
      <c r="R18" s="246"/>
      <c r="S18" s="9"/>
      <c r="T18" s="9"/>
      <c r="U18" s="230"/>
      <c r="V18" s="133">
        <f t="shared" si="1"/>
        <v>0</v>
      </c>
      <c r="W18" s="279">
        <f t="shared" si="1"/>
        <v>0</v>
      </c>
      <c r="X18" s="133">
        <f t="shared" si="1"/>
        <v>0</v>
      </c>
      <c r="Y18" s="9"/>
      <c r="Z18" s="9"/>
      <c r="AA18" s="9"/>
      <c r="AB18" s="1"/>
      <c r="AC18" s="2"/>
      <c r="AD18" s="3"/>
      <c r="AE18" s="2"/>
      <c r="AF18" s="2"/>
      <c r="AG18" s="3"/>
      <c r="AH18" s="1"/>
      <c r="AI18" s="2"/>
      <c r="AJ18" s="3"/>
      <c r="AK18" s="1"/>
      <c r="AL18" s="2"/>
      <c r="AM18" s="3"/>
      <c r="AN18" s="1"/>
      <c r="AO18" s="2"/>
      <c r="AP18" s="3"/>
      <c r="AQ18" s="92">
        <f t="shared" si="2"/>
        <v>0</v>
      </c>
      <c r="AR18" s="92">
        <f t="shared" si="3"/>
        <v>0</v>
      </c>
      <c r="AS18" s="92">
        <f t="shared" si="4"/>
        <v>0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13"/>
      <c r="E19" s="14"/>
      <c r="F19" s="14"/>
      <c r="G19" s="356"/>
      <c r="H19" s="356"/>
      <c r="I19" s="357"/>
      <c r="J19" s="277">
        <f t="shared" si="5"/>
        <v>0</v>
      </c>
      <c r="K19" s="277">
        <f t="shared" si="5"/>
        <v>0</v>
      </c>
      <c r="L19" s="278">
        <f t="shared" si="5"/>
        <v>0</v>
      </c>
      <c r="M19" s="13"/>
      <c r="N19" s="14"/>
      <c r="O19" s="241"/>
      <c r="P19" s="285"/>
      <c r="Q19" s="286"/>
      <c r="R19" s="286"/>
      <c r="S19" s="14"/>
      <c r="T19" s="14"/>
      <c r="U19" s="238"/>
      <c r="V19" s="278">
        <f t="shared" si="1"/>
        <v>0</v>
      </c>
      <c r="W19" s="277">
        <f t="shared" si="1"/>
        <v>0</v>
      </c>
      <c r="X19" s="278">
        <f t="shared" si="1"/>
        <v>0</v>
      </c>
      <c r="Y19" s="14"/>
      <c r="Z19" s="14"/>
      <c r="AA19" s="14"/>
      <c r="AB19" s="4"/>
      <c r="AC19" s="5"/>
      <c r="AD19" s="6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6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8"/>
      <c r="E20" s="9"/>
      <c r="F20" s="9"/>
      <c r="G20" s="354"/>
      <c r="H20" s="354"/>
      <c r="I20" s="355"/>
      <c r="J20" s="279">
        <f t="shared" si="5"/>
        <v>0</v>
      </c>
      <c r="K20" s="279">
        <f t="shared" si="5"/>
        <v>0</v>
      </c>
      <c r="L20" s="133">
        <f t="shared" si="5"/>
        <v>0</v>
      </c>
      <c r="M20" s="8"/>
      <c r="N20" s="9"/>
      <c r="O20" s="32"/>
      <c r="P20" s="284"/>
      <c r="Q20" s="246"/>
      <c r="R20" s="246"/>
      <c r="S20" s="9"/>
      <c r="T20" s="9"/>
      <c r="U20" s="230"/>
      <c r="V20" s="133">
        <f t="shared" si="1"/>
        <v>0</v>
      </c>
      <c r="W20" s="279">
        <f t="shared" si="1"/>
        <v>0</v>
      </c>
      <c r="X20" s="133">
        <f t="shared" si="1"/>
        <v>0</v>
      </c>
      <c r="Y20" s="9"/>
      <c r="Z20" s="9"/>
      <c r="AA20" s="9"/>
      <c r="AB20" s="1"/>
      <c r="AC20" s="2"/>
      <c r="AD20" s="3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3"/>
      <c r="AQ20" s="92">
        <f t="shared" si="2"/>
        <v>0</v>
      </c>
      <c r="AR20" s="92">
        <f t="shared" si="3"/>
        <v>0</v>
      </c>
      <c r="AS20" s="92">
        <f t="shared" si="4"/>
        <v>0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13"/>
      <c r="E21" s="14"/>
      <c r="F21" s="14"/>
      <c r="G21" s="356"/>
      <c r="H21" s="356"/>
      <c r="I21" s="357"/>
      <c r="J21" s="277">
        <f t="shared" si="5"/>
        <v>0</v>
      </c>
      <c r="K21" s="277">
        <f t="shared" si="5"/>
        <v>0</v>
      </c>
      <c r="L21" s="278">
        <f t="shared" si="5"/>
        <v>0</v>
      </c>
      <c r="M21" s="13"/>
      <c r="N21" s="14"/>
      <c r="O21" s="241"/>
      <c r="P21" s="285"/>
      <c r="Q21" s="286"/>
      <c r="R21" s="286"/>
      <c r="S21" s="14"/>
      <c r="T21" s="14"/>
      <c r="U21" s="238"/>
      <c r="V21" s="278">
        <f t="shared" si="1"/>
        <v>0</v>
      </c>
      <c r="W21" s="277">
        <f t="shared" si="1"/>
        <v>0</v>
      </c>
      <c r="X21" s="278">
        <f t="shared" si="1"/>
        <v>0</v>
      </c>
      <c r="Y21" s="14"/>
      <c r="Z21" s="14"/>
      <c r="AA21" s="14"/>
      <c r="AB21" s="4"/>
      <c r="AC21" s="5"/>
      <c r="AD21" s="6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6"/>
      <c r="AQ21" s="97">
        <f t="shared" si="2"/>
        <v>0</v>
      </c>
      <c r="AR21" s="97">
        <f t="shared" si="3"/>
        <v>0</v>
      </c>
      <c r="AS21" s="97">
        <f t="shared" si="4"/>
        <v>0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8"/>
      <c r="E22" s="9"/>
      <c r="F22" s="9"/>
      <c r="G22" s="354"/>
      <c r="H22" s="354"/>
      <c r="I22" s="355"/>
      <c r="J22" s="279">
        <f t="shared" si="5"/>
        <v>0</v>
      </c>
      <c r="K22" s="279">
        <f t="shared" si="5"/>
        <v>0</v>
      </c>
      <c r="L22" s="133">
        <f t="shared" si="5"/>
        <v>0</v>
      </c>
      <c r="M22" s="8"/>
      <c r="N22" s="9"/>
      <c r="O22" s="32"/>
      <c r="P22" s="284"/>
      <c r="Q22" s="246"/>
      <c r="R22" s="246"/>
      <c r="S22" s="9"/>
      <c r="T22" s="9"/>
      <c r="U22" s="230"/>
      <c r="V22" s="133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9"/>
      <c r="Z22" s="9"/>
      <c r="AA22" s="9"/>
      <c r="AB22" s="1"/>
      <c r="AC22" s="2"/>
      <c r="AD22" s="3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3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13"/>
      <c r="E23" s="14"/>
      <c r="F23" s="14"/>
      <c r="G23" s="356"/>
      <c r="H23" s="356"/>
      <c r="I23" s="357"/>
      <c r="J23" s="277">
        <f t="shared" si="5"/>
        <v>0</v>
      </c>
      <c r="K23" s="277">
        <f t="shared" si="5"/>
        <v>0</v>
      </c>
      <c r="L23" s="278">
        <f t="shared" si="5"/>
        <v>0</v>
      </c>
      <c r="M23" s="13"/>
      <c r="N23" s="14"/>
      <c r="O23" s="241"/>
      <c r="P23" s="285"/>
      <c r="Q23" s="286"/>
      <c r="R23" s="286"/>
      <c r="S23" s="14"/>
      <c r="T23" s="14"/>
      <c r="U23" s="238"/>
      <c r="V23" s="278">
        <f t="shared" si="6"/>
        <v>0</v>
      </c>
      <c r="W23" s="277">
        <f t="shared" si="6"/>
        <v>0</v>
      </c>
      <c r="X23" s="278">
        <f t="shared" si="6"/>
        <v>0</v>
      </c>
      <c r="Y23" s="14"/>
      <c r="Z23" s="14"/>
      <c r="AA23" s="14"/>
      <c r="AB23" s="4"/>
      <c r="AC23" s="5"/>
      <c r="AD23" s="6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6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8">
        <v>3</v>
      </c>
      <c r="E24" s="9">
        <v>16.365</v>
      </c>
      <c r="F24" s="9">
        <v>4080.337</v>
      </c>
      <c r="G24" s="354"/>
      <c r="H24" s="354"/>
      <c r="I24" s="355"/>
      <c r="J24" s="279">
        <f t="shared" si="5"/>
        <v>3</v>
      </c>
      <c r="K24" s="279">
        <f t="shared" si="5"/>
        <v>16.365</v>
      </c>
      <c r="L24" s="133">
        <f t="shared" si="5"/>
        <v>4080.337</v>
      </c>
      <c r="M24" s="8"/>
      <c r="N24" s="9"/>
      <c r="O24" s="32"/>
      <c r="P24" s="284"/>
      <c r="Q24" s="246"/>
      <c r="R24" s="246"/>
      <c r="S24" s="9"/>
      <c r="T24" s="9"/>
      <c r="U24" s="230"/>
      <c r="V24" s="133">
        <f t="shared" si="6"/>
        <v>0</v>
      </c>
      <c r="W24" s="279">
        <f t="shared" si="6"/>
        <v>0</v>
      </c>
      <c r="X24" s="133">
        <f t="shared" si="6"/>
        <v>0</v>
      </c>
      <c r="Y24" s="9"/>
      <c r="Z24" s="9"/>
      <c r="AA24" s="9"/>
      <c r="AB24" s="1"/>
      <c r="AC24" s="2"/>
      <c r="AD24" s="3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3"/>
      <c r="AQ24" s="92">
        <f t="shared" si="2"/>
        <v>3</v>
      </c>
      <c r="AR24" s="92">
        <f t="shared" si="3"/>
        <v>16.365</v>
      </c>
      <c r="AS24" s="92">
        <f t="shared" si="4"/>
        <v>4080.337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13">
        <v>5</v>
      </c>
      <c r="E25" s="14">
        <v>60.8888</v>
      </c>
      <c r="F25" s="14">
        <v>12755.429</v>
      </c>
      <c r="G25" s="356">
        <v>9</v>
      </c>
      <c r="H25" s="356">
        <v>79.0585</v>
      </c>
      <c r="I25" s="357">
        <v>17211.6</v>
      </c>
      <c r="J25" s="277">
        <f t="shared" si="5"/>
        <v>14</v>
      </c>
      <c r="K25" s="277">
        <f t="shared" si="5"/>
        <v>139.94729999999998</v>
      </c>
      <c r="L25" s="278">
        <f t="shared" si="5"/>
        <v>29967.029</v>
      </c>
      <c r="M25" s="13"/>
      <c r="N25" s="14"/>
      <c r="O25" s="241"/>
      <c r="P25" s="285"/>
      <c r="Q25" s="286"/>
      <c r="R25" s="286"/>
      <c r="S25" s="14"/>
      <c r="T25" s="14"/>
      <c r="U25" s="238"/>
      <c r="V25" s="278">
        <f t="shared" si="6"/>
        <v>0</v>
      </c>
      <c r="W25" s="277">
        <f t="shared" si="6"/>
        <v>0</v>
      </c>
      <c r="X25" s="278">
        <f t="shared" si="6"/>
        <v>0</v>
      </c>
      <c r="Y25" s="14"/>
      <c r="Z25" s="14"/>
      <c r="AA25" s="14"/>
      <c r="AB25" s="4"/>
      <c r="AC25" s="5"/>
      <c r="AD25" s="6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6"/>
      <c r="AQ25" s="97">
        <f t="shared" si="2"/>
        <v>14</v>
      </c>
      <c r="AR25" s="97">
        <f t="shared" si="3"/>
        <v>139.94729999999998</v>
      </c>
      <c r="AS25" s="97">
        <f t="shared" si="4"/>
        <v>29967.029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8"/>
      <c r="E26" s="9"/>
      <c r="F26" s="9"/>
      <c r="G26" s="354"/>
      <c r="H26" s="354"/>
      <c r="I26" s="355"/>
      <c r="J26" s="279">
        <f t="shared" si="5"/>
        <v>0</v>
      </c>
      <c r="K26" s="279">
        <f t="shared" si="5"/>
        <v>0</v>
      </c>
      <c r="L26" s="133">
        <f t="shared" si="5"/>
        <v>0</v>
      </c>
      <c r="M26" s="8"/>
      <c r="N26" s="9"/>
      <c r="O26" s="32"/>
      <c r="P26" s="284"/>
      <c r="Q26" s="246"/>
      <c r="R26" s="246"/>
      <c r="S26" s="9"/>
      <c r="T26" s="9"/>
      <c r="U26" s="230"/>
      <c r="V26" s="133">
        <f t="shared" si="6"/>
        <v>0</v>
      </c>
      <c r="W26" s="279">
        <f t="shared" si="6"/>
        <v>0</v>
      </c>
      <c r="X26" s="133">
        <f t="shared" si="6"/>
        <v>0</v>
      </c>
      <c r="Y26" s="9"/>
      <c r="Z26" s="9"/>
      <c r="AA26" s="9"/>
      <c r="AB26" s="1"/>
      <c r="AC26" s="2"/>
      <c r="AD26" s="3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3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13"/>
      <c r="E27" s="14"/>
      <c r="F27" s="14"/>
      <c r="G27" s="356"/>
      <c r="H27" s="356"/>
      <c r="I27" s="357"/>
      <c r="J27" s="277">
        <f t="shared" si="5"/>
        <v>0</v>
      </c>
      <c r="K27" s="277">
        <f t="shared" si="5"/>
        <v>0</v>
      </c>
      <c r="L27" s="278">
        <f t="shared" si="5"/>
        <v>0</v>
      </c>
      <c r="M27" s="13"/>
      <c r="N27" s="14"/>
      <c r="O27" s="241"/>
      <c r="P27" s="285"/>
      <c r="Q27" s="286"/>
      <c r="R27" s="286"/>
      <c r="S27" s="14"/>
      <c r="T27" s="14"/>
      <c r="U27" s="238"/>
      <c r="V27" s="278">
        <f t="shared" si="6"/>
        <v>0</v>
      </c>
      <c r="W27" s="277">
        <f t="shared" si="6"/>
        <v>0</v>
      </c>
      <c r="X27" s="278">
        <f t="shared" si="6"/>
        <v>0</v>
      </c>
      <c r="Y27" s="14"/>
      <c r="Z27" s="14"/>
      <c r="AA27" s="14"/>
      <c r="AB27" s="4"/>
      <c r="AC27" s="5"/>
      <c r="AD27" s="6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6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8"/>
      <c r="E28" s="9"/>
      <c r="F28" s="9"/>
      <c r="G28" s="354"/>
      <c r="H28" s="354"/>
      <c r="I28" s="355"/>
      <c r="J28" s="279">
        <f t="shared" si="5"/>
        <v>0</v>
      </c>
      <c r="K28" s="279">
        <f t="shared" si="5"/>
        <v>0</v>
      </c>
      <c r="L28" s="133">
        <f t="shared" si="5"/>
        <v>0</v>
      </c>
      <c r="M28" s="8"/>
      <c r="N28" s="9"/>
      <c r="O28" s="32"/>
      <c r="P28" s="284"/>
      <c r="Q28" s="246"/>
      <c r="R28" s="246"/>
      <c r="S28" s="9"/>
      <c r="T28" s="9"/>
      <c r="U28" s="230"/>
      <c r="V28" s="133">
        <f t="shared" si="6"/>
        <v>0</v>
      </c>
      <c r="W28" s="279">
        <f t="shared" si="6"/>
        <v>0</v>
      </c>
      <c r="X28" s="133">
        <f t="shared" si="6"/>
        <v>0</v>
      </c>
      <c r="Y28" s="9"/>
      <c r="Z28" s="9"/>
      <c r="AA28" s="9"/>
      <c r="AB28" s="1"/>
      <c r="AC28" s="2"/>
      <c r="AD28" s="3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3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13"/>
      <c r="E29" s="14"/>
      <c r="F29" s="14"/>
      <c r="G29" s="356"/>
      <c r="H29" s="356"/>
      <c r="I29" s="357"/>
      <c r="J29" s="277">
        <f t="shared" si="5"/>
        <v>0</v>
      </c>
      <c r="K29" s="277">
        <f t="shared" si="5"/>
        <v>0</v>
      </c>
      <c r="L29" s="278">
        <f t="shared" si="5"/>
        <v>0</v>
      </c>
      <c r="M29" s="13"/>
      <c r="N29" s="14"/>
      <c r="O29" s="241"/>
      <c r="P29" s="285"/>
      <c r="Q29" s="286"/>
      <c r="R29" s="286"/>
      <c r="S29" s="14"/>
      <c r="T29" s="14"/>
      <c r="U29" s="238"/>
      <c r="V29" s="278">
        <f t="shared" si="6"/>
        <v>0</v>
      </c>
      <c r="W29" s="277">
        <f t="shared" si="6"/>
        <v>0</v>
      </c>
      <c r="X29" s="278">
        <f t="shared" si="6"/>
        <v>0</v>
      </c>
      <c r="Y29" s="14"/>
      <c r="Z29" s="14"/>
      <c r="AA29" s="14"/>
      <c r="AB29" s="4"/>
      <c r="AC29" s="5"/>
      <c r="AD29" s="6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6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8">
        <v>30</v>
      </c>
      <c r="E30" s="9">
        <v>6.1439</v>
      </c>
      <c r="F30" s="7">
        <v>7450.031</v>
      </c>
      <c r="G30" s="354">
        <v>79</v>
      </c>
      <c r="H30" s="354">
        <v>19.4636</v>
      </c>
      <c r="I30" s="355">
        <v>23508.302</v>
      </c>
      <c r="J30" s="279">
        <f>+D30+G30</f>
        <v>109</v>
      </c>
      <c r="K30" s="279">
        <f>+E30+H30</f>
        <v>25.6075</v>
      </c>
      <c r="L30" s="133">
        <f>+F30+I30</f>
        <v>30958.333</v>
      </c>
      <c r="M30" s="8"/>
      <c r="N30" s="9"/>
      <c r="O30" s="32"/>
      <c r="P30" s="284"/>
      <c r="Q30" s="246"/>
      <c r="R30" s="246"/>
      <c r="S30" s="9"/>
      <c r="T30" s="9"/>
      <c r="U30" s="230"/>
      <c r="V30" s="133">
        <f t="shared" si="6"/>
        <v>0</v>
      </c>
      <c r="W30" s="279">
        <f t="shared" si="6"/>
        <v>0</v>
      </c>
      <c r="X30" s="133">
        <f t="shared" si="6"/>
        <v>0</v>
      </c>
      <c r="Y30" s="9">
        <v>49</v>
      </c>
      <c r="Z30" s="9">
        <v>6.2253</v>
      </c>
      <c r="AA30" s="9">
        <v>2894.774</v>
      </c>
      <c r="AB30" s="1"/>
      <c r="AC30" s="2"/>
      <c r="AD30" s="3"/>
      <c r="AE30" s="2"/>
      <c r="AF30" s="2"/>
      <c r="AG30" s="3"/>
      <c r="AH30" s="1">
        <v>49</v>
      </c>
      <c r="AI30" s="2">
        <v>3.6154</v>
      </c>
      <c r="AJ30" s="3">
        <v>2857.729</v>
      </c>
      <c r="AK30" s="1"/>
      <c r="AL30" s="2"/>
      <c r="AM30" s="3"/>
      <c r="AN30" s="1">
        <v>81</v>
      </c>
      <c r="AO30" s="2">
        <v>8.44816</v>
      </c>
      <c r="AP30" s="3">
        <v>8245.166</v>
      </c>
      <c r="AQ30" s="92">
        <f t="shared" si="2"/>
        <v>288</v>
      </c>
      <c r="AR30" s="92">
        <f t="shared" si="3"/>
        <v>43.89636</v>
      </c>
      <c r="AS30" s="92">
        <f t="shared" si="4"/>
        <v>44956.002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13"/>
      <c r="E31" s="14"/>
      <c r="F31" s="14"/>
      <c r="G31" s="356"/>
      <c r="H31" s="356"/>
      <c r="I31" s="357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13"/>
      <c r="N31" s="14"/>
      <c r="O31" s="241"/>
      <c r="P31" s="285"/>
      <c r="Q31" s="286"/>
      <c r="R31" s="286"/>
      <c r="S31" s="14"/>
      <c r="T31" s="14"/>
      <c r="U31" s="238"/>
      <c r="V31" s="278">
        <f t="shared" si="6"/>
        <v>0</v>
      </c>
      <c r="W31" s="277">
        <f t="shared" si="6"/>
        <v>0</v>
      </c>
      <c r="X31" s="278">
        <f t="shared" si="6"/>
        <v>0</v>
      </c>
      <c r="Y31" s="14"/>
      <c r="Z31" s="14"/>
      <c r="AA31" s="14"/>
      <c r="AB31" s="4"/>
      <c r="AC31" s="5"/>
      <c r="AD31" s="6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6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8"/>
      <c r="E32" s="9"/>
      <c r="F32" s="9"/>
      <c r="G32" s="354"/>
      <c r="H32" s="354"/>
      <c r="I32" s="355"/>
      <c r="J32" s="279">
        <f t="shared" si="7"/>
        <v>0</v>
      </c>
      <c r="K32" s="279">
        <f t="shared" si="7"/>
        <v>0</v>
      </c>
      <c r="L32" s="133">
        <f t="shared" si="7"/>
        <v>0</v>
      </c>
      <c r="M32" s="8"/>
      <c r="N32" s="9"/>
      <c r="O32" s="32"/>
      <c r="P32" s="284"/>
      <c r="Q32" s="246"/>
      <c r="R32" s="246"/>
      <c r="S32" s="9"/>
      <c r="T32" s="9"/>
      <c r="U32" s="230"/>
      <c r="V32" s="133">
        <f t="shared" si="6"/>
        <v>0</v>
      </c>
      <c r="W32" s="279">
        <f t="shared" si="6"/>
        <v>0</v>
      </c>
      <c r="X32" s="133">
        <f t="shared" si="6"/>
        <v>0</v>
      </c>
      <c r="Y32" s="9"/>
      <c r="Z32" s="9"/>
      <c r="AA32" s="9"/>
      <c r="AB32" s="1"/>
      <c r="AC32" s="2"/>
      <c r="AD32" s="3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3"/>
      <c r="AQ32" s="92">
        <f t="shared" si="2"/>
        <v>0</v>
      </c>
      <c r="AR32" s="92">
        <f t="shared" si="3"/>
        <v>0</v>
      </c>
      <c r="AS32" s="92">
        <f t="shared" si="4"/>
        <v>0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13"/>
      <c r="E33" s="14"/>
      <c r="F33" s="14"/>
      <c r="G33" s="356"/>
      <c r="H33" s="356"/>
      <c r="I33" s="357"/>
      <c r="J33" s="277">
        <f t="shared" si="7"/>
        <v>0</v>
      </c>
      <c r="K33" s="277">
        <f t="shared" si="7"/>
        <v>0</v>
      </c>
      <c r="L33" s="278">
        <f t="shared" si="7"/>
        <v>0</v>
      </c>
      <c r="M33" s="13"/>
      <c r="N33" s="14"/>
      <c r="O33" s="241"/>
      <c r="P33" s="13"/>
      <c r="Q33" s="14"/>
      <c r="R33" s="14"/>
      <c r="S33" s="14"/>
      <c r="T33" s="14"/>
      <c r="U33" s="238"/>
      <c r="V33" s="278">
        <f t="shared" si="6"/>
        <v>0</v>
      </c>
      <c r="W33" s="277">
        <f t="shared" si="6"/>
        <v>0</v>
      </c>
      <c r="X33" s="278">
        <f t="shared" si="6"/>
        <v>0</v>
      </c>
      <c r="Y33" s="14"/>
      <c r="Z33" s="14"/>
      <c r="AA33" s="14"/>
      <c r="AB33" s="4"/>
      <c r="AC33" s="5"/>
      <c r="AD33" s="6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6"/>
      <c r="AQ33" s="97">
        <f t="shared" si="2"/>
        <v>0</v>
      </c>
      <c r="AR33" s="97">
        <f t="shared" si="3"/>
        <v>0</v>
      </c>
      <c r="AS33" s="97">
        <f t="shared" si="4"/>
        <v>0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8"/>
      <c r="E34" s="9"/>
      <c r="F34" s="37"/>
      <c r="G34" s="354"/>
      <c r="H34" s="354"/>
      <c r="I34" s="355"/>
      <c r="J34" s="279">
        <f t="shared" si="7"/>
        <v>0</v>
      </c>
      <c r="K34" s="279">
        <f t="shared" si="7"/>
        <v>0</v>
      </c>
      <c r="L34" s="133">
        <f t="shared" si="7"/>
        <v>0</v>
      </c>
      <c r="M34" s="8"/>
      <c r="N34" s="9"/>
      <c r="O34" s="32"/>
      <c r="P34" s="8"/>
      <c r="Q34" s="9"/>
      <c r="R34" s="9"/>
      <c r="S34" s="9"/>
      <c r="T34" s="9"/>
      <c r="U34" s="230"/>
      <c r="V34" s="133">
        <f t="shared" si="6"/>
        <v>0</v>
      </c>
      <c r="W34" s="279">
        <f t="shared" si="6"/>
        <v>0</v>
      </c>
      <c r="X34" s="133">
        <f t="shared" si="6"/>
        <v>0</v>
      </c>
      <c r="Y34" s="9"/>
      <c r="Z34" s="9"/>
      <c r="AA34" s="9"/>
      <c r="AB34" s="1"/>
      <c r="AC34" s="2"/>
      <c r="AD34" s="3"/>
      <c r="AE34" s="2"/>
      <c r="AF34" s="2"/>
      <c r="AG34" s="3"/>
      <c r="AH34" s="1">
        <v>1</v>
      </c>
      <c r="AI34" s="2">
        <v>0.1371</v>
      </c>
      <c r="AJ34" s="3">
        <v>124.234</v>
      </c>
      <c r="AK34" s="1"/>
      <c r="AL34" s="2"/>
      <c r="AM34" s="3"/>
      <c r="AN34" s="1"/>
      <c r="AO34" s="2"/>
      <c r="AP34" s="3"/>
      <c r="AQ34" s="92">
        <f t="shared" si="2"/>
        <v>1</v>
      </c>
      <c r="AR34" s="92">
        <f t="shared" si="3"/>
        <v>0.1371</v>
      </c>
      <c r="AS34" s="92">
        <f t="shared" si="4"/>
        <v>124.234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13"/>
      <c r="E35" s="14"/>
      <c r="F35" s="14"/>
      <c r="G35" s="356"/>
      <c r="H35" s="356"/>
      <c r="I35" s="357"/>
      <c r="J35" s="277">
        <f t="shared" si="7"/>
        <v>0</v>
      </c>
      <c r="K35" s="277">
        <f t="shared" si="7"/>
        <v>0</v>
      </c>
      <c r="L35" s="278">
        <f t="shared" si="7"/>
        <v>0</v>
      </c>
      <c r="M35" s="13"/>
      <c r="N35" s="14"/>
      <c r="O35" s="241"/>
      <c r="P35" s="13"/>
      <c r="Q35" s="14"/>
      <c r="R35" s="14"/>
      <c r="S35" s="14"/>
      <c r="T35" s="14"/>
      <c r="U35" s="238"/>
      <c r="V35" s="278">
        <f t="shared" si="6"/>
        <v>0</v>
      </c>
      <c r="W35" s="277">
        <f t="shared" si="6"/>
        <v>0</v>
      </c>
      <c r="X35" s="278">
        <f t="shared" si="6"/>
        <v>0</v>
      </c>
      <c r="Y35" s="14"/>
      <c r="Z35" s="14"/>
      <c r="AA35" s="14"/>
      <c r="AB35" s="4"/>
      <c r="AC35" s="5"/>
      <c r="AD35" s="6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6"/>
      <c r="AQ35" s="97">
        <f t="shared" si="2"/>
        <v>0</v>
      </c>
      <c r="AR35" s="97">
        <f t="shared" si="3"/>
        <v>0</v>
      </c>
      <c r="AS35" s="97">
        <f t="shared" si="4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8"/>
      <c r="E36" s="9"/>
      <c r="F36" s="9"/>
      <c r="G36" s="354"/>
      <c r="H36" s="354"/>
      <c r="I36" s="355"/>
      <c r="J36" s="279">
        <f t="shared" si="7"/>
        <v>0</v>
      </c>
      <c r="K36" s="279">
        <f t="shared" si="7"/>
        <v>0</v>
      </c>
      <c r="L36" s="133">
        <f t="shared" si="7"/>
        <v>0</v>
      </c>
      <c r="M36" s="8"/>
      <c r="N36" s="9"/>
      <c r="O36" s="32"/>
      <c r="P36" s="8"/>
      <c r="Q36" s="9"/>
      <c r="R36" s="9"/>
      <c r="S36" s="9"/>
      <c r="T36" s="9"/>
      <c r="U36" s="230"/>
      <c r="V36" s="133">
        <f t="shared" si="6"/>
        <v>0</v>
      </c>
      <c r="W36" s="279">
        <f t="shared" si="6"/>
        <v>0</v>
      </c>
      <c r="X36" s="133">
        <f t="shared" si="6"/>
        <v>0</v>
      </c>
      <c r="Y36" s="9"/>
      <c r="Z36" s="9"/>
      <c r="AA36" s="9"/>
      <c r="AB36" s="1"/>
      <c r="AC36" s="2"/>
      <c r="AD36" s="3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3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13"/>
      <c r="E37" s="14"/>
      <c r="F37" s="14"/>
      <c r="G37" s="356"/>
      <c r="H37" s="356"/>
      <c r="I37" s="357"/>
      <c r="J37" s="277">
        <f t="shared" si="7"/>
        <v>0</v>
      </c>
      <c r="K37" s="277">
        <f t="shared" si="7"/>
        <v>0</v>
      </c>
      <c r="L37" s="278">
        <f t="shared" si="7"/>
        <v>0</v>
      </c>
      <c r="M37" s="13"/>
      <c r="N37" s="14"/>
      <c r="O37" s="241"/>
      <c r="P37" s="13"/>
      <c r="Q37" s="14"/>
      <c r="R37" s="14"/>
      <c r="S37" s="14"/>
      <c r="T37" s="14"/>
      <c r="U37" s="238"/>
      <c r="V37" s="278">
        <f t="shared" si="6"/>
        <v>0</v>
      </c>
      <c r="W37" s="277">
        <f t="shared" si="6"/>
        <v>0</v>
      </c>
      <c r="X37" s="278">
        <f t="shared" si="6"/>
        <v>0</v>
      </c>
      <c r="Y37" s="14"/>
      <c r="Z37" s="14"/>
      <c r="AA37" s="14"/>
      <c r="AB37" s="4"/>
      <c r="AC37" s="5"/>
      <c r="AD37" s="6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6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8">
        <v>9</v>
      </c>
      <c r="E38" s="9">
        <v>0.6487</v>
      </c>
      <c r="F38" s="37">
        <v>390.406</v>
      </c>
      <c r="G38" s="354"/>
      <c r="H38" s="354"/>
      <c r="I38" s="355"/>
      <c r="J38" s="279">
        <f t="shared" si="7"/>
        <v>9</v>
      </c>
      <c r="K38" s="279">
        <f t="shared" si="7"/>
        <v>0.6487</v>
      </c>
      <c r="L38" s="133">
        <f t="shared" si="7"/>
        <v>390.406</v>
      </c>
      <c r="M38" s="8"/>
      <c r="N38" s="9"/>
      <c r="O38" s="32"/>
      <c r="P38" s="8"/>
      <c r="Q38" s="9"/>
      <c r="R38" s="9"/>
      <c r="S38" s="9"/>
      <c r="T38" s="9"/>
      <c r="U38" s="230"/>
      <c r="V38" s="133">
        <f t="shared" si="6"/>
        <v>0</v>
      </c>
      <c r="W38" s="279">
        <f t="shared" si="6"/>
        <v>0</v>
      </c>
      <c r="X38" s="133">
        <f t="shared" si="6"/>
        <v>0</v>
      </c>
      <c r="Y38" s="9"/>
      <c r="Z38" s="9"/>
      <c r="AA38" s="9"/>
      <c r="AB38" s="1"/>
      <c r="AC38" s="2"/>
      <c r="AD38" s="3"/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3"/>
      <c r="AQ38" s="92">
        <f t="shared" si="2"/>
        <v>9</v>
      </c>
      <c r="AR38" s="92">
        <f t="shared" si="3"/>
        <v>0.6487</v>
      </c>
      <c r="AS38" s="92">
        <f t="shared" si="4"/>
        <v>390.406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13"/>
      <c r="E39" s="14"/>
      <c r="F39" s="14"/>
      <c r="G39" s="356"/>
      <c r="H39" s="356"/>
      <c r="I39" s="357"/>
      <c r="J39" s="277">
        <f t="shared" si="7"/>
        <v>0</v>
      </c>
      <c r="K39" s="277">
        <f t="shared" si="7"/>
        <v>0</v>
      </c>
      <c r="L39" s="278">
        <f t="shared" si="7"/>
        <v>0</v>
      </c>
      <c r="M39" s="13"/>
      <c r="N39" s="14"/>
      <c r="O39" s="241"/>
      <c r="P39" s="13"/>
      <c r="Q39" s="14"/>
      <c r="R39" s="14"/>
      <c r="S39" s="14"/>
      <c r="T39" s="14"/>
      <c r="U39" s="238"/>
      <c r="V39" s="278">
        <f t="shared" si="6"/>
        <v>0</v>
      </c>
      <c r="W39" s="277">
        <f t="shared" si="6"/>
        <v>0</v>
      </c>
      <c r="X39" s="278">
        <f t="shared" si="6"/>
        <v>0</v>
      </c>
      <c r="Y39" s="14"/>
      <c r="Z39" s="14"/>
      <c r="AA39" s="14"/>
      <c r="AB39" s="4"/>
      <c r="AC39" s="5"/>
      <c r="AD39" s="6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6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8"/>
      <c r="E40" s="9"/>
      <c r="F40" s="9"/>
      <c r="G40" s="354"/>
      <c r="H40" s="354"/>
      <c r="I40" s="355"/>
      <c r="J40" s="279">
        <f t="shared" si="7"/>
        <v>0</v>
      </c>
      <c r="K40" s="279">
        <f t="shared" si="7"/>
        <v>0</v>
      </c>
      <c r="L40" s="133">
        <f t="shared" si="7"/>
        <v>0</v>
      </c>
      <c r="M40" s="8">
        <v>1</v>
      </c>
      <c r="N40" s="9">
        <v>9.6226</v>
      </c>
      <c r="O40" s="32">
        <v>7092.424</v>
      </c>
      <c r="P40" s="8"/>
      <c r="Q40" s="9"/>
      <c r="R40" s="9"/>
      <c r="S40" s="9"/>
      <c r="T40" s="9"/>
      <c r="U40" s="230"/>
      <c r="V40" s="133">
        <f t="shared" si="6"/>
        <v>0</v>
      </c>
      <c r="W40" s="279">
        <f t="shared" si="6"/>
        <v>0</v>
      </c>
      <c r="X40" s="133">
        <f t="shared" si="6"/>
        <v>0</v>
      </c>
      <c r="Y40" s="9"/>
      <c r="Z40" s="9"/>
      <c r="AA40" s="9"/>
      <c r="AB40" s="1"/>
      <c r="AC40" s="2"/>
      <c r="AD40" s="3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3"/>
      <c r="AQ40" s="92">
        <f t="shared" si="2"/>
        <v>1</v>
      </c>
      <c r="AR40" s="92">
        <f t="shared" si="3"/>
        <v>9.6226</v>
      </c>
      <c r="AS40" s="92">
        <f t="shared" si="4"/>
        <v>7092.424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13"/>
      <c r="E41" s="14"/>
      <c r="F41" s="14"/>
      <c r="G41" s="356"/>
      <c r="H41" s="356"/>
      <c r="I41" s="357"/>
      <c r="J41" s="277">
        <f t="shared" si="7"/>
        <v>0</v>
      </c>
      <c r="K41" s="277">
        <f t="shared" si="7"/>
        <v>0</v>
      </c>
      <c r="L41" s="278">
        <f t="shared" si="7"/>
        <v>0</v>
      </c>
      <c r="M41" s="13"/>
      <c r="N41" s="14"/>
      <c r="O41" s="241"/>
      <c r="P41" s="13"/>
      <c r="Q41" s="14"/>
      <c r="R41" s="14"/>
      <c r="S41" s="14"/>
      <c r="T41" s="14"/>
      <c r="U41" s="238"/>
      <c r="V41" s="278">
        <f t="shared" si="6"/>
        <v>0</v>
      </c>
      <c r="W41" s="277">
        <f t="shared" si="6"/>
        <v>0</v>
      </c>
      <c r="X41" s="278">
        <f t="shared" si="6"/>
        <v>0</v>
      </c>
      <c r="Y41" s="14"/>
      <c r="Z41" s="14"/>
      <c r="AA41" s="14"/>
      <c r="AB41" s="4"/>
      <c r="AC41" s="5"/>
      <c r="AD41" s="6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6"/>
      <c r="AQ41" s="97">
        <f t="shared" si="2"/>
        <v>0</v>
      </c>
      <c r="AR41" s="97">
        <f t="shared" si="3"/>
        <v>0</v>
      </c>
      <c r="AS41" s="97">
        <f t="shared" si="4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8"/>
      <c r="E42" s="9"/>
      <c r="F42" s="9"/>
      <c r="G42" s="354">
        <v>2</v>
      </c>
      <c r="H42" s="354">
        <v>30.5324</v>
      </c>
      <c r="I42" s="355">
        <v>13072.522</v>
      </c>
      <c r="J42" s="279">
        <f t="shared" si="7"/>
        <v>2</v>
      </c>
      <c r="K42" s="279">
        <f t="shared" si="7"/>
        <v>30.5324</v>
      </c>
      <c r="L42" s="133">
        <f t="shared" si="7"/>
        <v>13072.522</v>
      </c>
      <c r="M42" s="8">
        <v>1</v>
      </c>
      <c r="N42" s="9">
        <v>0.241</v>
      </c>
      <c r="O42" s="32">
        <v>684.064</v>
      </c>
      <c r="P42" s="8"/>
      <c r="Q42" s="9"/>
      <c r="R42" s="9"/>
      <c r="S42" s="9"/>
      <c r="T42" s="9"/>
      <c r="U42" s="230"/>
      <c r="V42" s="133">
        <f t="shared" si="6"/>
        <v>0</v>
      </c>
      <c r="W42" s="279">
        <f t="shared" si="6"/>
        <v>0</v>
      </c>
      <c r="X42" s="133">
        <f t="shared" si="6"/>
        <v>0</v>
      </c>
      <c r="Y42" s="9"/>
      <c r="Z42" s="9"/>
      <c r="AA42" s="9"/>
      <c r="AB42" s="1"/>
      <c r="AC42" s="2"/>
      <c r="AD42" s="3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3"/>
      <c r="AQ42" s="92">
        <f t="shared" si="2"/>
        <v>3</v>
      </c>
      <c r="AR42" s="92">
        <f t="shared" si="3"/>
        <v>30.7734</v>
      </c>
      <c r="AS42" s="92">
        <f t="shared" si="4"/>
        <v>13756.586000000001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13">
        <v>3</v>
      </c>
      <c r="E43" s="14">
        <v>33.1576</v>
      </c>
      <c r="F43" s="36">
        <v>18073.644</v>
      </c>
      <c r="G43" s="356">
        <v>10</v>
      </c>
      <c r="H43" s="356">
        <v>147.5702</v>
      </c>
      <c r="I43" s="357">
        <v>84364.643</v>
      </c>
      <c r="J43" s="277">
        <f t="shared" si="7"/>
        <v>13</v>
      </c>
      <c r="K43" s="277">
        <f t="shared" si="7"/>
        <v>180.7278</v>
      </c>
      <c r="L43" s="278">
        <f t="shared" si="7"/>
        <v>102438.287</v>
      </c>
      <c r="M43" s="13"/>
      <c r="N43" s="14"/>
      <c r="O43" s="241"/>
      <c r="P43" s="13"/>
      <c r="Q43" s="14"/>
      <c r="R43" s="14"/>
      <c r="S43" s="14"/>
      <c r="T43" s="14"/>
      <c r="U43" s="238"/>
      <c r="V43" s="278">
        <f t="shared" si="6"/>
        <v>0</v>
      </c>
      <c r="W43" s="277">
        <f t="shared" si="6"/>
        <v>0</v>
      </c>
      <c r="X43" s="278">
        <f t="shared" si="6"/>
        <v>0</v>
      </c>
      <c r="Y43" s="14"/>
      <c r="Z43" s="14"/>
      <c r="AA43" s="14"/>
      <c r="AB43" s="4"/>
      <c r="AC43" s="5"/>
      <c r="AD43" s="6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6"/>
      <c r="AQ43" s="97">
        <f t="shared" si="2"/>
        <v>13</v>
      </c>
      <c r="AR43" s="97">
        <f t="shared" si="3"/>
        <v>180.7278</v>
      </c>
      <c r="AS43" s="97">
        <f t="shared" si="4"/>
        <v>102438.287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8"/>
      <c r="E44" s="9"/>
      <c r="F44" s="9"/>
      <c r="G44" s="354"/>
      <c r="H44" s="354"/>
      <c r="I44" s="355"/>
      <c r="J44" s="279">
        <f t="shared" si="7"/>
        <v>0</v>
      </c>
      <c r="K44" s="279">
        <f t="shared" si="7"/>
        <v>0</v>
      </c>
      <c r="L44" s="133">
        <f t="shared" si="7"/>
        <v>0</v>
      </c>
      <c r="M44" s="8"/>
      <c r="N44" s="9"/>
      <c r="O44" s="32"/>
      <c r="P44" s="8"/>
      <c r="Q44" s="9"/>
      <c r="R44" s="9"/>
      <c r="S44" s="9"/>
      <c r="T44" s="9"/>
      <c r="U44" s="230"/>
      <c r="V44" s="133">
        <f t="shared" si="6"/>
        <v>0</v>
      </c>
      <c r="W44" s="279">
        <f t="shared" si="6"/>
        <v>0</v>
      </c>
      <c r="X44" s="133">
        <f t="shared" si="6"/>
        <v>0</v>
      </c>
      <c r="Y44" s="9"/>
      <c r="Z44" s="9"/>
      <c r="AA44" s="9"/>
      <c r="AB44" s="1"/>
      <c r="AC44" s="2"/>
      <c r="AD44" s="3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3"/>
      <c r="AQ44" s="92">
        <f t="shared" si="2"/>
        <v>0</v>
      </c>
      <c r="AR44" s="92">
        <f t="shared" si="3"/>
        <v>0</v>
      </c>
      <c r="AS44" s="92">
        <f t="shared" si="4"/>
        <v>0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13"/>
      <c r="E45" s="14"/>
      <c r="F45" s="14"/>
      <c r="G45" s="356"/>
      <c r="H45" s="356"/>
      <c r="I45" s="357"/>
      <c r="J45" s="277">
        <f t="shared" si="7"/>
        <v>0</v>
      </c>
      <c r="K45" s="277">
        <f t="shared" si="7"/>
        <v>0</v>
      </c>
      <c r="L45" s="278">
        <f t="shared" si="7"/>
        <v>0</v>
      </c>
      <c r="M45" s="13"/>
      <c r="N45" s="14"/>
      <c r="O45" s="241"/>
      <c r="P45" s="13"/>
      <c r="Q45" s="14"/>
      <c r="R45" s="14"/>
      <c r="S45" s="14"/>
      <c r="T45" s="14"/>
      <c r="U45" s="238"/>
      <c r="V45" s="278">
        <f t="shared" si="6"/>
        <v>0</v>
      </c>
      <c r="W45" s="277">
        <f t="shared" si="6"/>
        <v>0</v>
      </c>
      <c r="X45" s="278">
        <f t="shared" si="6"/>
        <v>0</v>
      </c>
      <c r="Y45" s="14"/>
      <c r="Z45" s="14"/>
      <c r="AA45" s="14"/>
      <c r="AB45" s="4"/>
      <c r="AC45" s="5"/>
      <c r="AD45" s="6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6"/>
      <c r="AQ45" s="97">
        <f t="shared" si="2"/>
        <v>0</v>
      </c>
      <c r="AR45" s="97">
        <f t="shared" si="3"/>
        <v>0</v>
      </c>
      <c r="AS45" s="97">
        <f t="shared" si="4"/>
        <v>0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8"/>
      <c r="E46" s="9"/>
      <c r="F46" s="9"/>
      <c r="G46" s="354"/>
      <c r="H46" s="354"/>
      <c r="I46" s="355"/>
      <c r="J46" s="279">
        <f t="shared" si="7"/>
        <v>0</v>
      </c>
      <c r="K46" s="279">
        <f t="shared" si="7"/>
        <v>0</v>
      </c>
      <c r="L46" s="133">
        <f t="shared" si="7"/>
        <v>0</v>
      </c>
      <c r="M46" s="8"/>
      <c r="N46" s="9"/>
      <c r="O46" s="32"/>
      <c r="P46" s="8"/>
      <c r="Q46" s="9"/>
      <c r="R46" s="9"/>
      <c r="S46" s="9"/>
      <c r="T46" s="9"/>
      <c r="U46" s="230"/>
      <c r="V46" s="133">
        <f t="shared" si="6"/>
        <v>0</v>
      </c>
      <c r="W46" s="279">
        <f t="shared" si="6"/>
        <v>0</v>
      </c>
      <c r="X46" s="133">
        <f t="shared" si="6"/>
        <v>0</v>
      </c>
      <c r="Y46" s="9"/>
      <c r="Z46" s="9"/>
      <c r="AA46" s="9"/>
      <c r="AB46" s="1"/>
      <c r="AC46" s="2"/>
      <c r="AD46" s="3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3"/>
      <c r="AQ46" s="92">
        <f t="shared" si="2"/>
        <v>0</v>
      </c>
      <c r="AR46" s="92">
        <f t="shared" si="3"/>
        <v>0</v>
      </c>
      <c r="AS46" s="92">
        <f t="shared" si="4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13"/>
      <c r="E47" s="14"/>
      <c r="F47" s="14"/>
      <c r="G47" s="356"/>
      <c r="H47" s="356"/>
      <c r="I47" s="357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13"/>
      <c r="N47" s="14"/>
      <c r="O47" s="241"/>
      <c r="P47" s="13"/>
      <c r="Q47" s="14"/>
      <c r="R47" s="14"/>
      <c r="S47" s="14"/>
      <c r="T47" s="14"/>
      <c r="U47" s="238"/>
      <c r="V47" s="278">
        <f t="shared" si="6"/>
        <v>0</v>
      </c>
      <c r="W47" s="277">
        <f t="shared" si="6"/>
        <v>0</v>
      </c>
      <c r="X47" s="278">
        <f t="shared" si="6"/>
        <v>0</v>
      </c>
      <c r="Y47" s="14"/>
      <c r="Z47" s="14"/>
      <c r="AA47" s="14"/>
      <c r="AB47" s="4"/>
      <c r="AC47" s="5"/>
      <c r="AD47" s="6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6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8"/>
      <c r="E48" s="9"/>
      <c r="F48" s="9"/>
      <c r="G48" s="354"/>
      <c r="H48" s="354"/>
      <c r="I48" s="355"/>
      <c r="J48" s="279">
        <f t="shared" si="8"/>
        <v>0</v>
      </c>
      <c r="K48" s="279">
        <f t="shared" si="8"/>
        <v>0</v>
      </c>
      <c r="L48" s="133">
        <f t="shared" si="8"/>
        <v>0</v>
      </c>
      <c r="M48" s="8"/>
      <c r="N48" s="9"/>
      <c r="O48" s="32"/>
      <c r="P48" s="284">
        <v>26</v>
      </c>
      <c r="Q48" s="246">
        <v>15.0896</v>
      </c>
      <c r="R48" s="246">
        <v>4965.623</v>
      </c>
      <c r="S48" s="9"/>
      <c r="T48" s="9"/>
      <c r="U48" s="230"/>
      <c r="V48" s="133">
        <f t="shared" si="6"/>
        <v>26</v>
      </c>
      <c r="W48" s="279">
        <f t="shared" si="6"/>
        <v>15.0896</v>
      </c>
      <c r="X48" s="133">
        <f t="shared" si="6"/>
        <v>4965.623</v>
      </c>
      <c r="Y48" s="9">
        <v>12</v>
      </c>
      <c r="Z48" s="9">
        <v>4.6325</v>
      </c>
      <c r="AA48" s="9">
        <v>1715.753</v>
      </c>
      <c r="AB48" s="1"/>
      <c r="AC48" s="2"/>
      <c r="AD48" s="3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3"/>
      <c r="AQ48" s="92">
        <f t="shared" si="2"/>
        <v>38</v>
      </c>
      <c r="AR48" s="92">
        <f t="shared" si="3"/>
        <v>19.7221</v>
      </c>
      <c r="AS48" s="92">
        <f t="shared" si="4"/>
        <v>6681.375999999999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13"/>
      <c r="E49" s="14"/>
      <c r="F49" s="14"/>
      <c r="G49" s="356"/>
      <c r="H49" s="356"/>
      <c r="I49" s="357"/>
      <c r="J49" s="277">
        <f t="shared" si="8"/>
        <v>0</v>
      </c>
      <c r="K49" s="277">
        <f t="shared" si="8"/>
        <v>0</v>
      </c>
      <c r="L49" s="278">
        <f t="shared" si="8"/>
        <v>0</v>
      </c>
      <c r="M49" s="13"/>
      <c r="N49" s="14"/>
      <c r="O49" s="241"/>
      <c r="P49" s="13"/>
      <c r="Q49" s="14"/>
      <c r="R49" s="14"/>
      <c r="S49" s="14"/>
      <c r="T49" s="14"/>
      <c r="U49" s="238"/>
      <c r="V49" s="278">
        <f t="shared" si="6"/>
        <v>0</v>
      </c>
      <c r="W49" s="277">
        <f t="shared" si="6"/>
        <v>0</v>
      </c>
      <c r="X49" s="278">
        <f t="shared" si="6"/>
        <v>0</v>
      </c>
      <c r="Y49" s="14"/>
      <c r="Z49" s="14"/>
      <c r="AA49" s="14"/>
      <c r="AB49" s="4"/>
      <c r="AC49" s="5"/>
      <c r="AD49" s="6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6"/>
      <c r="AQ49" s="97">
        <f t="shared" si="2"/>
        <v>0</v>
      </c>
      <c r="AR49" s="97">
        <f t="shared" si="3"/>
        <v>0</v>
      </c>
      <c r="AS49" s="97">
        <f t="shared" si="4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8"/>
      <c r="E50" s="9"/>
      <c r="F50" s="9"/>
      <c r="G50" s="354"/>
      <c r="H50" s="354"/>
      <c r="I50" s="355"/>
      <c r="J50" s="279">
        <f t="shared" si="8"/>
        <v>0</v>
      </c>
      <c r="K50" s="279">
        <f t="shared" si="8"/>
        <v>0</v>
      </c>
      <c r="L50" s="133">
        <f t="shared" si="8"/>
        <v>0</v>
      </c>
      <c r="M50" s="8"/>
      <c r="N50" s="9"/>
      <c r="O50" s="32"/>
      <c r="P50" s="8"/>
      <c r="Q50" s="9"/>
      <c r="R50" s="9"/>
      <c r="S50" s="9"/>
      <c r="T50" s="9"/>
      <c r="U50" s="230"/>
      <c r="V50" s="133">
        <f t="shared" si="6"/>
        <v>0</v>
      </c>
      <c r="W50" s="279">
        <f t="shared" si="6"/>
        <v>0</v>
      </c>
      <c r="X50" s="133">
        <f t="shared" si="6"/>
        <v>0</v>
      </c>
      <c r="Y50" s="9"/>
      <c r="Z50" s="9"/>
      <c r="AA50" s="9"/>
      <c r="AB50" s="1"/>
      <c r="AC50" s="2"/>
      <c r="AD50" s="3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3"/>
      <c r="AQ50" s="92">
        <f t="shared" si="2"/>
        <v>0</v>
      </c>
      <c r="AR50" s="92">
        <f t="shared" si="3"/>
        <v>0</v>
      </c>
      <c r="AS50" s="92">
        <f t="shared" si="4"/>
        <v>0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13"/>
      <c r="E51" s="14"/>
      <c r="F51" s="14"/>
      <c r="G51" s="356"/>
      <c r="H51" s="356"/>
      <c r="I51" s="357"/>
      <c r="J51" s="277">
        <f t="shared" si="8"/>
        <v>0</v>
      </c>
      <c r="K51" s="277">
        <f t="shared" si="8"/>
        <v>0</v>
      </c>
      <c r="L51" s="278">
        <f t="shared" si="8"/>
        <v>0</v>
      </c>
      <c r="M51" s="13"/>
      <c r="N51" s="14"/>
      <c r="O51" s="241"/>
      <c r="P51" s="13"/>
      <c r="Q51" s="14"/>
      <c r="R51" s="14"/>
      <c r="S51" s="14"/>
      <c r="T51" s="14"/>
      <c r="U51" s="238"/>
      <c r="V51" s="278">
        <f t="shared" si="6"/>
        <v>0</v>
      </c>
      <c r="W51" s="277">
        <f t="shared" si="6"/>
        <v>0</v>
      </c>
      <c r="X51" s="278">
        <f t="shared" si="6"/>
        <v>0</v>
      </c>
      <c r="Y51" s="14"/>
      <c r="Z51" s="14"/>
      <c r="AA51" s="14"/>
      <c r="AB51" s="4"/>
      <c r="AC51" s="5"/>
      <c r="AD51" s="6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6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8"/>
      <c r="E52" s="9"/>
      <c r="F52" s="9"/>
      <c r="G52" s="354"/>
      <c r="H52" s="354"/>
      <c r="I52" s="355"/>
      <c r="J52" s="279">
        <f t="shared" si="8"/>
        <v>0</v>
      </c>
      <c r="K52" s="279">
        <f t="shared" si="8"/>
        <v>0</v>
      </c>
      <c r="L52" s="133">
        <f t="shared" si="8"/>
        <v>0</v>
      </c>
      <c r="M52" s="8"/>
      <c r="N52" s="9"/>
      <c r="O52" s="32"/>
      <c r="P52" s="8"/>
      <c r="Q52" s="9"/>
      <c r="R52" s="9"/>
      <c r="S52" s="9"/>
      <c r="T52" s="9"/>
      <c r="U52" s="230"/>
      <c r="V52" s="133">
        <f t="shared" si="6"/>
        <v>0</v>
      </c>
      <c r="W52" s="279">
        <f t="shared" si="6"/>
        <v>0</v>
      </c>
      <c r="X52" s="133">
        <f t="shared" si="6"/>
        <v>0</v>
      </c>
      <c r="Y52" s="9"/>
      <c r="Z52" s="9"/>
      <c r="AA52" s="9"/>
      <c r="AB52" s="1"/>
      <c r="AC52" s="2"/>
      <c r="AD52" s="3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3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13">
        <v>5</v>
      </c>
      <c r="E53" s="14">
        <v>113.88</v>
      </c>
      <c r="F53" s="36">
        <v>22303.47</v>
      </c>
      <c r="G53" s="356">
        <v>3</v>
      </c>
      <c r="H53" s="356">
        <v>89.3542</v>
      </c>
      <c r="I53" s="357">
        <v>18457.311</v>
      </c>
      <c r="J53" s="277">
        <f t="shared" si="8"/>
        <v>8</v>
      </c>
      <c r="K53" s="277">
        <f t="shared" si="8"/>
        <v>203.2342</v>
      </c>
      <c r="L53" s="278">
        <f t="shared" si="8"/>
        <v>40760.781</v>
      </c>
      <c r="M53" s="13">
        <v>28</v>
      </c>
      <c r="N53" s="14">
        <v>517.324</v>
      </c>
      <c r="O53" s="241">
        <v>141975.119</v>
      </c>
      <c r="P53" s="285"/>
      <c r="Q53" s="286"/>
      <c r="R53" s="286"/>
      <c r="S53" s="14"/>
      <c r="T53" s="14"/>
      <c r="U53" s="238"/>
      <c r="V53" s="278">
        <f t="shared" si="6"/>
        <v>0</v>
      </c>
      <c r="W53" s="277">
        <f t="shared" si="6"/>
        <v>0</v>
      </c>
      <c r="X53" s="278">
        <f t="shared" si="6"/>
        <v>0</v>
      </c>
      <c r="Y53" s="14"/>
      <c r="Z53" s="14"/>
      <c r="AA53" s="14"/>
      <c r="AB53" s="4"/>
      <c r="AC53" s="5"/>
      <c r="AD53" s="6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6"/>
      <c r="AQ53" s="97">
        <f t="shared" si="2"/>
        <v>36</v>
      </c>
      <c r="AR53" s="97">
        <f t="shared" si="3"/>
        <v>720.5581999999999</v>
      </c>
      <c r="AS53" s="97">
        <f t="shared" si="4"/>
        <v>182735.9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8"/>
      <c r="E54" s="9"/>
      <c r="F54" s="9"/>
      <c r="G54" s="354"/>
      <c r="H54" s="354"/>
      <c r="I54" s="355"/>
      <c r="J54" s="279">
        <f t="shared" si="8"/>
        <v>0</v>
      </c>
      <c r="K54" s="279">
        <f t="shared" si="8"/>
        <v>0</v>
      </c>
      <c r="L54" s="133">
        <f t="shared" si="8"/>
        <v>0</v>
      </c>
      <c r="M54" s="8"/>
      <c r="N54" s="9"/>
      <c r="O54" s="32"/>
      <c r="P54" s="8"/>
      <c r="Q54" s="9"/>
      <c r="R54" s="9"/>
      <c r="S54" s="9"/>
      <c r="T54" s="9"/>
      <c r="U54" s="230"/>
      <c r="V54" s="133">
        <f t="shared" si="6"/>
        <v>0</v>
      </c>
      <c r="W54" s="279">
        <f t="shared" si="6"/>
        <v>0</v>
      </c>
      <c r="X54" s="133">
        <f t="shared" si="6"/>
        <v>0</v>
      </c>
      <c r="Y54" s="9"/>
      <c r="Z54" s="9"/>
      <c r="AA54" s="9"/>
      <c r="AB54" s="1"/>
      <c r="AC54" s="2"/>
      <c r="AD54" s="3"/>
      <c r="AE54" s="2"/>
      <c r="AF54" s="2"/>
      <c r="AG54" s="3"/>
      <c r="AH54" s="1"/>
      <c r="AI54" s="2"/>
      <c r="AJ54" s="3"/>
      <c r="AK54" s="1"/>
      <c r="AL54" s="2"/>
      <c r="AM54" s="3"/>
      <c r="AN54" s="1">
        <v>6</v>
      </c>
      <c r="AO54" s="2">
        <v>0.2538</v>
      </c>
      <c r="AP54" s="3">
        <v>345.053</v>
      </c>
      <c r="AQ54" s="92">
        <f t="shared" si="2"/>
        <v>6</v>
      </c>
      <c r="AR54" s="92">
        <f t="shared" si="3"/>
        <v>0.2538</v>
      </c>
      <c r="AS54" s="92">
        <f t="shared" si="4"/>
        <v>345.053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13"/>
      <c r="E55" s="14"/>
      <c r="F55" s="14"/>
      <c r="G55" s="356"/>
      <c r="H55" s="356"/>
      <c r="I55" s="357"/>
      <c r="J55" s="277">
        <f t="shared" si="8"/>
        <v>0</v>
      </c>
      <c r="K55" s="277">
        <f t="shared" si="8"/>
        <v>0</v>
      </c>
      <c r="L55" s="278">
        <f t="shared" si="8"/>
        <v>0</v>
      </c>
      <c r="M55" s="13"/>
      <c r="N55" s="14"/>
      <c r="O55" s="241"/>
      <c r="P55" s="13"/>
      <c r="Q55" s="14"/>
      <c r="R55" s="14"/>
      <c r="S55" s="14"/>
      <c r="T55" s="14"/>
      <c r="U55" s="238"/>
      <c r="V55" s="278">
        <f t="shared" si="6"/>
        <v>0</v>
      </c>
      <c r="W55" s="277">
        <f t="shared" si="6"/>
        <v>0</v>
      </c>
      <c r="X55" s="278">
        <f t="shared" si="6"/>
        <v>0</v>
      </c>
      <c r="Y55" s="14"/>
      <c r="Z55" s="14"/>
      <c r="AA55" s="14"/>
      <c r="AB55" s="4"/>
      <c r="AC55" s="5"/>
      <c r="AD55" s="6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6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8"/>
      <c r="E56" s="9"/>
      <c r="F56" s="9"/>
      <c r="G56" s="354"/>
      <c r="H56" s="354"/>
      <c r="I56" s="355"/>
      <c r="J56" s="279">
        <f t="shared" si="8"/>
        <v>0</v>
      </c>
      <c r="K56" s="279">
        <f t="shared" si="8"/>
        <v>0</v>
      </c>
      <c r="L56" s="133">
        <f t="shared" si="8"/>
        <v>0</v>
      </c>
      <c r="M56" s="8">
        <v>1</v>
      </c>
      <c r="N56" s="9">
        <v>0.556</v>
      </c>
      <c r="O56" s="32">
        <v>672.309</v>
      </c>
      <c r="P56" s="8"/>
      <c r="Q56" s="9"/>
      <c r="R56" s="9"/>
      <c r="S56" s="9"/>
      <c r="T56" s="9"/>
      <c r="U56" s="230"/>
      <c r="V56" s="133">
        <f t="shared" si="6"/>
        <v>0</v>
      </c>
      <c r="W56" s="279">
        <f t="shared" si="6"/>
        <v>0</v>
      </c>
      <c r="X56" s="133">
        <f t="shared" si="6"/>
        <v>0</v>
      </c>
      <c r="Y56" s="9"/>
      <c r="Z56" s="9"/>
      <c r="AA56" s="9"/>
      <c r="AB56" s="1"/>
      <c r="AC56" s="2"/>
      <c r="AD56" s="3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3"/>
      <c r="AQ56" s="92">
        <f t="shared" si="2"/>
        <v>1</v>
      </c>
      <c r="AR56" s="92">
        <f t="shared" si="3"/>
        <v>0.556</v>
      </c>
      <c r="AS56" s="92">
        <f t="shared" si="4"/>
        <v>672.309</v>
      </c>
      <c r="AT56" s="107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13"/>
      <c r="E57" s="14"/>
      <c r="F57" s="14"/>
      <c r="G57" s="356"/>
      <c r="H57" s="356"/>
      <c r="I57" s="357"/>
      <c r="J57" s="277">
        <f t="shared" si="8"/>
        <v>0</v>
      </c>
      <c r="K57" s="277">
        <f t="shared" si="8"/>
        <v>0</v>
      </c>
      <c r="L57" s="278">
        <f t="shared" si="8"/>
        <v>0</v>
      </c>
      <c r="M57" s="13"/>
      <c r="N57" s="14"/>
      <c r="O57" s="241"/>
      <c r="P57" s="13"/>
      <c r="Q57" s="14"/>
      <c r="R57" s="14"/>
      <c r="S57" s="14"/>
      <c r="T57" s="14"/>
      <c r="U57" s="238"/>
      <c r="V57" s="278">
        <f t="shared" si="6"/>
        <v>0</v>
      </c>
      <c r="W57" s="277">
        <f t="shared" si="6"/>
        <v>0</v>
      </c>
      <c r="X57" s="278">
        <f t="shared" si="6"/>
        <v>0</v>
      </c>
      <c r="Y57" s="14"/>
      <c r="Z57" s="14"/>
      <c r="AA57" s="14"/>
      <c r="AB57" s="4"/>
      <c r="AC57" s="5"/>
      <c r="AD57" s="6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6"/>
      <c r="AQ57" s="97">
        <f t="shared" si="2"/>
        <v>0</v>
      </c>
      <c r="AR57" s="97">
        <f t="shared" si="3"/>
        <v>0</v>
      </c>
      <c r="AS57" s="97">
        <f t="shared" si="4"/>
        <v>0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21"/>
      <c r="E58" s="22"/>
      <c r="F58" s="22"/>
      <c r="G58" s="358"/>
      <c r="H58" s="359"/>
      <c r="I58" s="360">
        <v>0.597</v>
      </c>
      <c r="J58" s="280">
        <f t="shared" si="8"/>
        <v>0</v>
      </c>
      <c r="K58" s="280">
        <f t="shared" si="8"/>
        <v>0</v>
      </c>
      <c r="L58" s="281">
        <f t="shared" si="8"/>
        <v>0.597</v>
      </c>
      <c r="M58" s="21"/>
      <c r="N58" s="22"/>
      <c r="O58" s="198"/>
      <c r="P58" s="287"/>
      <c r="Q58" s="269"/>
      <c r="R58" s="269"/>
      <c r="S58" s="22"/>
      <c r="T58" s="22"/>
      <c r="U58" s="256"/>
      <c r="V58" s="281">
        <f t="shared" si="6"/>
        <v>0</v>
      </c>
      <c r="W58" s="280">
        <f t="shared" si="6"/>
        <v>0</v>
      </c>
      <c r="X58" s="281">
        <f t="shared" si="6"/>
        <v>0</v>
      </c>
      <c r="Y58" s="22">
        <v>11</v>
      </c>
      <c r="Z58" s="22">
        <v>0.5797</v>
      </c>
      <c r="AA58" s="22">
        <v>536.974</v>
      </c>
      <c r="AB58" s="20">
        <v>142</v>
      </c>
      <c r="AC58" s="23">
        <v>185.7861</v>
      </c>
      <c r="AD58" s="19">
        <v>52148.2</v>
      </c>
      <c r="AE58" s="23"/>
      <c r="AF58" s="23"/>
      <c r="AG58" s="19"/>
      <c r="AH58" s="20"/>
      <c r="AI58" s="23"/>
      <c r="AJ58" s="19"/>
      <c r="AK58" s="20"/>
      <c r="AL58" s="23"/>
      <c r="AM58" s="19"/>
      <c r="AN58" s="20">
        <v>524</v>
      </c>
      <c r="AO58" s="23">
        <v>6.8489</v>
      </c>
      <c r="AP58" s="19">
        <v>27401.817</v>
      </c>
      <c r="AQ58" s="146">
        <f t="shared" si="2"/>
        <v>677</v>
      </c>
      <c r="AR58" s="146">
        <f t="shared" si="3"/>
        <v>193.2147</v>
      </c>
      <c r="AS58" s="146">
        <f t="shared" si="4"/>
        <v>80087.58799999999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8"/>
      <c r="E59" s="9"/>
      <c r="F59" s="9"/>
      <c r="G59" s="361"/>
      <c r="H59" s="354"/>
      <c r="I59" s="355"/>
      <c r="J59" s="282">
        <f t="shared" si="8"/>
        <v>0</v>
      </c>
      <c r="K59" s="282">
        <f t="shared" si="8"/>
        <v>0</v>
      </c>
      <c r="L59" s="283">
        <f t="shared" si="8"/>
        <v>0</v>
      </c>
      <c r="M59" s="8"/>
      <c r="N59" s="9"/>
      <c r="O59" s="32"/>
      <c r="P59" s="284"/>
      <c r="Q59" s="246"/>
      <c r="R59" s="246"/>
      <c r="S59" s="9"/>
      <c r="T59" s="9"/>
      <c r="U59" s="230"/>
      <c r="V59" s="283">
        <f t="shared" si="6"/>
        <v>0</v>
      </c>
      <c r="W59" s="282">
        <f t="shared" si="6"/>
        <v>0</v>
      </c>
      <c r="X59" s="323">
        <f t="shared" si="6"/>
        <v>0</v>
      </c>
      <c r="Y59" s="8"/>
      <c r="Z59" s="9"/>
      <c r="AA59" s="9"/>
      <c r="AB59" s="1"/>
      <c r="AC59" s="51"/>
      <c r="AD59" s="3"/>
      <c r="AE59" s="2"/>
      <c r="AF59" s="2"/>
      <c r="AG59" s="3"/>
      <c r="AH59" s="1"/>
      <c r="AI59" s="51"/>
      <c r="AJ59" s="3"/>
      <c r="AK59" s="1"/>
      <c r="AL59" s="2"/>
      <c r="AM59" s="3"/>
      <c r="AN59" s="1"/>
      <c r="AO59" s="51"/>
      <c r="AP59" s="3"/>
      <c r="AQ59" s="114">
        <f t="shared" si="2"/>
        <v>0</v>
      </c>
      <c r="AR59" s="114">
        <f t="shared" si="3"/>
        <v>0</v>
      </c>
      <c r="AS59" s="114">
        <f t="shared" si="4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13"/>
      <c r="E60" s="14"/>
      <c r="F60" s="14"/>
      <c r="G60" s="362"/>
      <c r="H60" s="356"/>
      <c r="I60" s="357"/>
      <c r="J60" s="277">
        <f t="shared" si="8"/>
        <v>0</v>
      </c>
      <c r="K60" s="277">
        <f t="shared" si="8"/>
        <v>0</v>
      </c>
      <c r="L60" s="278">
        <f t="shared" si="8"/>
        <v>0</v>
      </c>
      <c r="M60" s="13"/>
      <c r="N60" s="14"/>
      <c r="O60" s="241"/>
      <c r="P60" s="285"/>
      <c r="Q60" s="286"/>
      <c r="R60" s="286"/>
      <c r="S60" s="14"/>
      <c r="T60" s="14"/>
      <c r="U60" s="238"/>
      <c r="V60" s="278">
        <f t="shared" si="6"/>
        <v>0</v>
      </c>
      <c r="W60" s="277">
        <f t="shared" si="6"/>
        <v>0</v>
      </c>
      <c r="X60" s="324">
        <f t="shared" si="6"/>
        <v>0</v>
      </c>
      <c r="Y60" s="13"/>
      <c r="Z60" s="14"/>
      <c r="AA60" s="14"/>
      <c r="AB60" s="4"/>
      <c r="AC60" s="5"/>
      <c r="AD60" s="6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6"/>
      <c r="AQ60" s="97">
        <f t="shared" si="2"/>
        <v>0</v>
      </c>
      <c r="AR60" s="97">
        <f t="shared" si="3"/>
        <v>0</v>
      </c>
      <c r="AS60" s="97">
        <f t="shared" si="4"/>
        <v>0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42</v>
      </c>
      <c r="E61" s="45">
        <v>23.1576</v>
      </c>
      <c r="F61" s="45">
        <v>11920.774000000001</v>
      </c>
      <c r="G61" s="110">
        <f aca="true" t="shared" si="9" ref="G61:L61">+G6+G8+G10+G12+G14+G16+G18+G20+G22+G24+G26+G28+G30+G32+G34+G36+G38+G40+G42+G44+G46+G48+G50+G52+G54+G56+G58</f>
        <v>91</v>
      </c>
      <c r="H61" s="110">
        <f t="shared" si="9"/>
        <v>189.37099999999998</v>
      </c>
      <c r="I61" s="339">
        <f t="shared" si="9"/>
        <v>67481.519</v>
      </c>
      <c r="J61" s="23">
        <f t="shared" si="9"/>
        <v>133</v>
      </c>
      <c r="K61" s="23">
        <f t="shared" si="9"/>
        <v>212.5286</v>
      </c>
      <c r="L61" s="19">
        <f t="shared" si="9"/>
        <v>79402.293</v>
      </c>
      <c r="M61" s="44">
        <v>7</v>
      </c>
      <c r="N61" s="45">
        <v>151.30160000000004</v>
      </c>
      <c r="O61" s="45">
        <v>62678.174999999996</v>
      </c>
      <c r="P61" s="44">
        <v>26</v>
      </c>
      <c r="Q61" s="45">
        <v>15.0896</v>
      </c>
      <c r="R61" s="45">
        <v>4965.623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26</v>
      </c>
      <c r="W61" s="23">
        <f>+W6+W8+W10+W12+W14+W16+W18+W20+W22+W24+W26+W28+W30+W32+W34+W36+W38+W40+W42+W44+W46+W48+W50+W52+W54+W56+W58</f>
        <v>15.0896</v>
      </c>
      <c r="X61" s="314">
        <f>+X6+X8+X10+X12+X14+X16+X18+X20+X22+X24+X26+X28+X30+X32+X34+X36+X38+X40+X42+X44+X46+X48+X50+X52+X54+X56+X58</f>
        <v>4965.623</v>
      </c>
      <c r="Y61" s="290">
        <v>74</v>
      </c>
      <c r="Z61" s="45">
        <v>30.0521</v>
      </c>
      <c r="AA61" s="45">
        <v>9126.139000000001</v>
      </c>
      <c r="AB61" s="44">
        <v>142</v>
      </c>
      <c r="AC61" s="45">
        <v>185.7861</v>
      </c>
      <c r="AD61" s="45">
        <v>52148.2</v>
      </c>
      <c r="AE61" s="44">
        <v>0</v>
      </c>
      <c r="AF61" s="45">
        <v>0</v>
      </c>
      <c r="AG61" s="45">
        <v>0</v>
      </c>
      <c r="AH61" s="44">
        <v>60</v>
      </c>
      <c r="AI61" s="45">
        <v>8.6312</v>
      </c>
      <c r="AJ61" s="45">
        <v>5957.948</v>
      </c>
      <c r="AK61" s="44"/>
      <c r="AL61" s="45"/>
      <c r="AM61" s="45"/>
      <c r="AN61" s="44">
        <v>611</v>
      </c>
      <c r="AO61" s="45">
        <v>15.55086</v>
      </c>
      <c r="AP61" s="45">
        <v>35992.036</v>
      </c>
      <c r="AQ61" s="146">
        <f t="shared" si="2"/>
        <v>1053</v>
      </c>
      <c r="AR61" s="146">
        <f t="shared" si="3"/>
        <v>618.94006</v>
      </c>
      <c r="AS61" s="146">
        <f t="shared" si="4"/>
        <v>250270.414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92">
        <f aca="true" t="shared" si="10" ref="G62:L62">G59</f>
        <v>0</v>
      </c>
      <c r="H62" s="92">
        <f t="shared" si="10"/>
        <v>0</v>
      </c>
      <c r="I62" s="340">
        <f t="shared" si="10"/>
        <v>0</v>
      </c>
      <c r="J62" s="2">
        <f t="shared" si="10"/>
        <v>0</v>
      </c>
      <c r="K62" s="2">
        <f t="shared" si="10"/>
        <v>0</v>
      </c>
      <c r="L62" s="3">
        <f t="shared" si="10"/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2"/>
        <v>0</v>
      </c>
      <c r="AR62" s="92">
        <f t="shared" si="3"/>
        <v>0</v>
      </c>
      <c r="AS62" s="92">
        <f t="shared" si="4"/>
        <v>0</v>
      </c>
      <c r="AT62" s="108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30</v>
      </c>
      <c r="E63" s="41">
        <v>1226.3514</v>
      </c>
      <c r="F63" s="41">
        <v>302526.23199999996</v>
      </c>
      <c r="G63" s="97">
        <f>G7+G9+G11+G13+G15+G17+G19+G21+G23+G25+G27+G29+G31+G33+G35+G37+G39+G41+G43+G45+G47+G49+G51+G53+G55+G57+G60</f>
        <v>24</v>
      </c>
      <c r="H63" s="97">
        <f>H7+H9+H11+H13+H15+H17+H19+H21+H23+H25+H27+H29+H31+H33+H35+H37+H39+H41+H43+H45+H47+H49+H51+H53+H55+H57+H60</f>
        <v>368.8279</v>
      </c>
      <c r="I63" s="341">
        <f>I7+I9+I11+I13+I15+I17+I19+I21+I23+I25+I27+I29+I31+I33+I35+I37+I39+I41+I43+I45+I47+I49+I51+I53+I55+I57+I60</f>
        <v>131162.217</v>
      </c>
      <c r="J63" s="5">
        <f>+J7+J9+J11+J13+J15+J17+J19+J21+J23+J25+J27+J29+J31+J33+J35+J37+J39+J41+J43+J45+J47+J49+J51+J53+J55+J57+J60</f>
        <v>54</v>
      </c>
      <c r="K63" s="5">
        <f>+K7+K9+K11+K13+K15+K17+K19+K21+K23+K25+K27+K29+K31+K33+K35+K37+K39+K41+K43+K45+K47+K49+K51+K53+K55+K57+K60</f>
        <v>1595.1792999999998</v>
      </c>
      <c r="L63" s="6">
        <f>+L7+L9+L11+L13+L15+L17+L19+L21+L23+L25+L27+L29+L31+L33+L35+L37+L39+L41+L43+L45+L47+L49+L51+L53+L55+L57+L60</f>
        <v>433688.449</v>
      </c>
      <c r="M63" s="40">
        <v>57</v>
      </c>
      <c r="N63" s="41">
        <v>2216.319</v>
      </c>
      <c r="O63" s="41">
        <v>696129.2209999999</v>
      </c>
      <c r="P63" s="40">
        <v>1</v>
      </c>
      <c r="Q63" s="41">
        <v>23.991</v>
      </c>
      <c r="R63" s="41">
        <v>17562.45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1</v>
      </c>
      <c r="W63" s="5">
        <f>+W7+W9+W11+W13+W15+W17+W19+W21+W23+W25+W27+W29+W31+W33+W35+W37+W39+W41+W43+W45+W47+W49+W51+W53+W55+W57+W60</f>
        <v>23.991</v>
      </c>
      <c r="X63" s="47">
        <f>+X7+X9+X11+X13+X15+X17+X19+X21+X23+X25+X27+X29+X31+X33+X35+X37+X39+X41+X43+X45+X47+X49+X51+X53+X55+X57+X60</f>
        <v>17562.45</v>
      </c>
      <c r="Y63" s="40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2"/>
        <v>112</v>
      </c>
      <c r="AR63" s="97">
        <f t="shared" si="3"/>
        <v>3835.4892999999997</v>
      </c>
      <c r="AS63" s="97">
        <f t="shared" si="4"/>
        <v>1147380.1199999996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8"/>
      <c r="E64" s="9"/>
      <c r="F64" s="9"/>
      <c r="G64" s="354">
        <v>177</v>
      </c>
      <c r="H64" s="354">
        <v>23.48235</v>
      </c>
      <c r="I64" s="355">
        <v>26887.834</v>
      </c>
      <c r="J64" s="279">
        <f aca="true" t="shared" si="11" ref="J64:L70">+D64+G64</f>
        <v>177</v>
      </c>
      <c r="K64" s="279">
        <f t="shared" si="11"/>
        <v>23.48235</v>
      </c>
      <c r="L64" s="133">
        <f t="shared" si="11"/>
        <v>26887.834</v>
      </c>
      <c r="M64" s="8">
        <v>5</v>
      </c>
      <c r="N64" s="9">
        <v>0.2028</v>
      </c>
      <c r="O64" s="32">
        <v>309.951</v>
      </c>
      <c r="P64" s="284">
        <v>136</v>
      </c>
      <c r="Q64" s="246">
        <v>9.8204</v>
      </c>
      <c r="R64" s="246">
        <v>6411.192</v>
      </c>
      <c r="S64" s="9"/>
      <c r="T64" s="9"/>
      <c r="U64" s="230"/>
      <c r="V64" s="133">
        <f t="shared" si="6"/>
        <v>136</v>
      </c>
      <c r="W64" s="279">
        <f t="shared" si="6"/>
        <v>9.8204</v>
      </c>
      <c r="X64" s="325">
        <f t="shared" si="6"/>
        <v>6411.192</v>
      </c>
      <c r="Y64" s="8">
        <v>15</v>
      </c>
      <c r="Z64" s="9">
        <v>2.0657</v>
      </c>
      <c r="AA64" s="9">
        <v>1521.347</v>
      </c>
      <c r="AB64" s="1">
        <v>4</v>
      </c>
      <c r="AC64" s="2">
        <v>0.09</v>
      </c>
      <c r="AD64" s="3">
        <v>120.137</v>
      </c>
      <c r="AE64" s="2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3"/>
      <c r="AQ64" s="92">
        <f t="shared" si="2"/>
        <v>337</v>
      </c>
      <c r="AR64" s="92">
        <f t="shared" si="3"/>
        <v>35.661249999999995</v>
      </c>
      <c r="AS64" s="92">
        <f t="shared" si="4"/>
        <v>35250.460999999996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13">
        <v>433</v>
      </c>
      <c r="E65" s="14">
        <v>54.02287</v>
      </c>
      <c r="F65" s="36">
        <v>63236.622</v>
      </c>
      <c r="G65" s="356">
        <v>72</v>
      </c>
      <c r="H65" s="356">
        <v>838.0031</v>
      </c>
      <c r="I65" s="357">
        <v>290644.642</v>
      </c>
      <c r="J65" s="277">
        <f t="shared" si="11"/>
        <v>505</v>
      </c>
      <c r="K65" s="277">
        <f t="shared" si="11"/>
        <v>892.02597</v>
      </c>
      <c r="L65" s="278">
        <f t="shared" si="11"/>
        <v>353881.26399999997</v>
      </c>
      <c r="M65" s="13"/>
      <c r="N65" s="14"/>
      <c r="O65" s="241"/>
      <c r="P65" s="285"/>
      <c r="Q65" s="286"/>
      <c r="R65" s="286"/>
      <c r="S65" s="14"/>
      <c r="T65" s="14"/>
      <c r="U65" s="238"/>
      <c r="V65" s="278">
        <f t="shared" si="6"/>
        <v>0</v>
      </c>
      <c r="W65" s="277">
        <f t="shared" si="6"/>
        <v>0</v>
      </c>
      <c r="X65" s="324">
        <f t="shared" si="6"/>
        <v>0</v>
      </c>
      <c r="Y65" s="13"/>
      <c r="Z65" s="14"/>
      <c r="AA65" s="14"/>
      <c r="AB65" s="4"/>
      <c r="AC65" s="5"/>
      <c r="AD65" s="6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6"/>
      <c r="AQ65" s="97">
        <f t="shared" si="2"/>
        <v>505</v>
      </c>
      <c r="AR65" s="97">
        <f t="shared" si="3"/>
        <v>892.02597</v>
      </c>
      <c r="AS65" s="97">
        <f t="shared" si="4"/>
        <v>353881.26399999997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8"/>
      <c r="E66" s="9"/>
      <c r="F66" s="9"/>
      <c r="G66" s="354"/>
      <c r="H66" s="354"/>
      <c r="I66" s="355"/>
      <c r="J66" s="279">
        <f t="shared" si="11"/>
        <v>0</v>
      </c>
      <c r="K66" s="279">
        <f t="shared" si="11"/>
        <v>0</v>
      </c>
      <c r="L66" s="133">
        <f t="shared" si="11"/>
        <v>0</v>
      </c>
      <c r="M66" s="8"/>
      <c r="N66" s="9"/>
      <c r="O66" s="32"/>
      <c r="P66" s="8"/>
      <c r="Q66" s="9"/>
      <c r="R66" s="9"/>
      <c r="S66" s="9"/>
      <c r="T66" s="9"/>
      <c r="U66" s="230"/>
      <c r="V66" s="133">
        <f t="shared" si="6"/>
        <v>0</v>
      </c>
      <c r="W66" s="279">
        <f t="shared" si="6"/>
        <v>0</v>
      </c>
      <c r="X66" s="325">
        <f t="shared" si="6"/>
        <v>0</v>
      </c>
      <c r="Y66" s="8"/>
      <c r="Z66" s="9"/>
      <c r="AA66" s="9"/>
      <c r="AB66" s="1"/>
      <c r="AC66" s="2"/>
      <c r="AD66" s="3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3"/>
      <c r="AQ66" s="92">
        <f t="shared" si="2"/>
        <v>0</v>
      </c>
      <c r="AR66" s="92">
        <f t="shared" si="3"/>
        <v>0</v>
      </c>
      <c r="AS66" s="92">
        <f t="shared" si="4"/>
        <v>0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13"/>
      <c r="E67" s="14"/>
      <c r="F67" s="14"/>
      <c r="G67" s="356"/>
      <c r="H67" s="356"/>
      <c r="I67" s="357"/>
      <c r="J67" s="277">
        <f t="shared" si="11"/>
        <v>0</v>
      </c>
      <c r="K67" s="277">
        <f t="shared" si="11"/>
        <v>0</v>
      </c>
      <c r="L67" s="278">
        <f t="shared" si="11"/>
        <v>0</v>
      </c>
      <c r="M67" s="13"/>
      <c r="N67" s="14"/>
      <c r="O67" s="241"/>
      <c r="P67" s="13"/>
      <c r="Q67" s="14"/>
      <c r="R67" s="14"/>
      <c r="S67" s="14"/>
      <c r="T67" s="14"/>
      <c r="U67" s="238"/>
      <c r="V67" s="278">
        <f t="shared" si="6"/>
        <v>0</v>
      </c>
      <c r="W67" s="277">
        <f t="shared" si="6"/>
        <v>0</v>
      </c>
      <c r="X67" s="324">
        <f t="shared" si="6"/>
        <v>0</v>
      </c>
      <c r="Y67" s="13"/>
      <c r="Z67" s="14"/>
      <c r="AA67" s="14"/>
      <c r="AB67" s="4"/>
      <c r="AC67" s="5"/>
      <c r="AD67" s="6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6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42</v>
      </c>
      <c r="E68" s="43">
        <v>23.1576</v>
      </c>
      <c r="F68" s="43">
        <v>11920.774000000001</v>
      </c>
      <c r="G68" s="342">
        <f>+G61+G64+G66</f>
        <v>268</v>
      </c>
      <c r="H68" s="333">
        <f>+H61+H64+H66</f>
        <v>212.85334999999998</v>
      </c>
      <c r="I68" s="333">
        <f>+I61+I64+I66</f>
        <v>94369.353</v>
      </c>
      <c r="J68" s="279">
        <f t="shared" si="11"/>
        <v>310</v>
      </c>
      <c r="K68" s="279">
        <f t="shared" si="11"/>
        <v>236.01094999999998</v>
      </c>
      <c r="L68" s="133">
        <f t="shared" si="11"/>
        <v>106290.12700000001</v>
      </c>
      <c r="M68" s="42">
        <v>12</v>
      </c>
      <c r="N68" s="43">
        <v>151.50440000000003</v>
      </c>
      <c r="O68" s="43">
        <v>62988.126</v>
      </c>
      <c r="P68" s="42">
        <v>162</v>
      </c>
      <c r="Q68" s="43">
        <v>24.91</v>
      </c>
      <c r="R68" s="43">
        <v>11376.814999999999</v>
      </c>
      <c r="S68" s="42">
        <v>0</v>
      </c>
      <c r="T68" s="43">
        <v>0</v>
      </c>
      <c r="U68" s="43">
        <v>0</v>
      </c>
      <c r="V68" s="133">
        <f t="shared" si="6"/>
        <v>162</v>
      </c>
      <c r="W68" s="279">
        <f t="shared" si="6"/>
        <v>24.91</v>
      </c>
      <c r="X68" s="325">
        <f t="shared" si="6"/>
        <v>11376.814999999999</v>
      </c>
      <c r="Y68" s="42">
        <v>89</v>
      </c>
      <c r="Z68" s="43">
        <v>32.1178</v>
      </c>
      <c r="AA68" s="43">
        <v>10647.486</v>
      </c>
      <c r="AB68" s="42">
        <v>146</v>
      </c>
      <c r="AC68" s="43">
        <v>185.8761</v>
      </c>
      <c r="AD68" s="43">
        <v>52268.337</v>
      </c>
      <c r="AE68" s="42">
        <v>0</v>
      </c>
      <c r="AF68" s="43">
        <v>0</v>
      </c>
      <c r="AG68" s="43">
        <v>0</v>
      </c>
      <c r="AH68" s="42">
        <v>60</v>
      </c>
      <c r="AI68" s="43">
        <v>8.6312</v>
      </c>
      <c r="AJ68" s="43">
        <v>5957.948</v>
      </c>
      <c r="AK68" s="42">
        <v>0</v>
      </c>
      <c r="AL68" s="43">
        <v>0</v>
      </c>
      <c r="AM68" s="43">
        <v>0</v>
      </c>
      <c r="AN68" s="42">
        <v>611</v>
      </c>
      <c r="AO68" s="43">
        <v>15.55086</v>
      </c>
      <c r="AP68" s="43">
        <v>35992.036</v>
      </c>
      <c r="AQ68" s="92">
        <f t="shared" si="2"/>
        <v>1390</v>
      </c>
      <c r="AR68" s="92">
        <f t="shared" si="3"/>
        <v>654.60131</v>
      </c>
      <c r="AS68" s="92">
        <f t="shared" si="4"/>
        <v>285520.875</v>
      </c>
      <c r="AT68" s="107" t="s">
        <v>10</v>
      </c>
      <c r="AU68" s="391" t="s">
        <v>112</v>
      </c>
      <c r="AV68" s="392"/>
      <c r="AW68" s="71"/>
    </row>
    <row r="69" spans="1:49" ht="18.75">
      <c r="A69" s="397"/>
      <c r="B69" s="398"/>
      <c r="C69" s="95" t="s">
        <v>11</v>
      </c>
      <c r="D69" s="40">
        <v>463</v>
      </c>
      <c r="E69" s="41">
        <v>1280.37427</v>
      </c>
      <c r="F69" s="41">
        <v>365762.85399999993</v>
      </c>
      <c r="G69" s="334">
        <f>+G63+G65+G67</f>
        <v>96</v>
      </c>
      <c r="H69" s="334">
        <f>+H63+H65+H67</f>
        <v>1206.8310000000001</v>
      </c>
      <c r="I69" s="334">
        <f>+I63+I65+I67</f>
        <v>421806.859</v>
      </c>
      <c r="J69" s="277">
        <f t="shared" si="11"/>
        <v>559</v>
      </c>
      <c r="K69" s="277">
        <f t="shared" si="11"/>
        <v>2487.2052700000004</v>
      </c>
      <c r="L69" s="278">
        <f t="shared" si="11"/>
        <v>787569.713</v>
      </c>
      <c r="M69" s="40">
        <v>57</v>
      </c>
      <c r="N69" s="41">
        <v>2216.319</v>
      </c>
      <c r="O69" s="41">
        <v>696129.2209999999</v>
      </c>
      <c r="P69" s="40">
        <v>1</v>
      </c>
      <c r="Q69" s="41">
        <v>23.991</v>
      </c>
      <c r="R69" s="41">
        <v>17562.45</v>
      </c>
      <c r="S69" s="40">
        <v>0</v>
      </c>
      <c r="T69" s="41">
        <v>0</v>
      </c>
      <c r="U69" s="41">
        <v>0</v>
      </c>
      <c r="V69" s="278">
        <f t="shared" si="6"/>
        <v>1</v>
      </c>
      <c r="W69" s="277">
        <f t="shared" si="6"/>
        <v>23.991</v>
      </c>
      <c r="X69" s="324">
        <f t="shared" si="6"/>
        <v>17562.45</v>
      </c>
      <c r="Y69" s="40">
        <v>0</v>
      </c>
      <c r="Z69" s="41">
        <v>0</v>
      </c>
      <c r="AA69" s="41">
        <v>0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 t="shared" si="2"/>
        <v>617</v>
      </c>
      <c r="AR69" s="97">
        <f t="shared" si="3"/>
        <v>4727.51527</v>
      </c>
      <c r="AS69" s="97">
        <f t="shared" si="4"/>
        <v>1501261.3839999996</v>
      </c>
      <c r="AT69" s="95" t="s">
        <v>11</v>
      </c>
      <c r="AU69" s="393"/>
      <c r="AV69" s="394"/>
      <c r="AW69" s="71"/>
    </row>
    <row r="70" spans="1:49" ht="19.5" thickBot="1">
      <c r="A70" s="399" t="s">
        <v>113</v>
      </c>
      <c r="B70" s="400" t="s">
        <v>56</v>
      </c>
      <c r="C70" s="401"/>
      <c r="D70" s="21"/>
      <c r="E70" s="22"/>
      <c r="F70" s="22"/>
      <c r="G70" s="336"/>
      <c r="H70" s="336"/>
      <c r="I70" s="336"/>
      <c r="J70" s="288">
        <f t="shared" si="11"/>
        <v>0</v>
      </c>
      <c r="K70" s="288">
        <f t="shared" si="11"/>
        <v>0</v>
      </c>
      <c r="L70" s="289">
        <f t="shared" si="11"/>
        <v>0</v>
      </c>
      <c r="M70" s="21"/>
      <c r="N70" s="22"/>
      <c r="O70" s="198"/>
      <c r="P70" s="21"/>
      <c r="Q70" s="22"/>
      <c r="R70" s="22"/>
      <c r="S70" s="22"/>
      <c r="T70" s="22"/>
      <c r="U70" s="256"/>
      <c r="V70" s="289">
        <f t="shared" si="6"/>
        <v>0</v>
      </c>
      <c r="W70" s="288">
        <f t="shared" si="6"/>
        <v>0</v>
      </c>
      <c r="X70" s="326">
        <f t="shared" si="6"/>
        <v>0</v>
      </c>
      <c r="Y70" s="21"/>
      <c r="Z70" s="22"/>
      <c r="AA70" s="22"/>
      <c r="AB70" s="52"/>
      <c r="AC70" s="53"/>
      <c r="AD70" s="54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4"/>
      <c r="AQ70" s="158"/>
      <c r="AR70" s="53">
        <f t="shared" si="3"/>
        <v>0</v>
      </c>
      <c r="AS70" s="53">
        <f t="shared" si="4"/>
        <v>0</v>
      </c>
      <c r="AT70" s="402" t="s">
        <v>113</v>
      </c>
      <c r="AU70" s="400" t="s">
        <v>56</v>
      </c>
      <c r="AV70" s="403"/>
      <c r="AW70" s="71"/>
    </row>
    <row r="71" spans="1:49" ht="19.5" thickBot="1">
      <c r="A71" s="386" t="s">
        <v>114</v>
      </c>
      <c r="B71" s="387" t="s">
        <v>57</v>
      </c>
      <c r="C71" s="388"/>
      <c r="D71" s="119">
        <v>505</v>
      </c>
      <c r="E71" s="119">
        <v>1303.53187</v>
      </c>
      <c r="F71" s="119">
        <v>377683.6279999999</v>
      </c>
      <c r="G71" s="336">
        <f>G68+G69+G70</f>
        <v>364</v>
      </c>
      <c r="H71" s="336">
        <f>H68+H69+H70</f>
        <v>1419.68435</v>
      </c>
      <c r="I71" s="336">
        <f>I68+I69+I70</f>
        <v>516176.212</v>
      </c>
      <c r="J71" s="121">
        <f>J68+J69</f>
        <v>869</v>
      </c>
      <c r="K71" s="121">
        <f>K68+K69</f>
        <v>2723.2162200000002</v>
      </c>
      <c r="L71" s="121">
        <f>L68+L69</f>
        <v>893859.84</v>
      </c>
      <c r="M71" s="119">
        <v>69</v>
      </c>
      <c r="N71" s="119">
        <v>2367.8234</v>
      </c>
      <c r="O71" s="119">
        <v>759117.347</v>
      </c>
      <c r="P71" s="119">
        <v>163</v>
      </c>
      <c r="Q71" s="119">
        <v>48.900999999999996</v>
      </c>
      <c r="R71" s="119">
        <v>28939.265</v>
      </c>
      <c r="S71" s="119">
        <v>0</v>
      </c>
      <c r="T71" s="119">
        <v>0</v>
      </c>
      <c r="U71" s="119">
        <v>0</v>
      </c>
      <c r="V71" s="121">
        <f>V68+V69+V70</f>
        <v>163</v>
      </c>
      <c r="W71" s="121">
        <f>W68+W69+W70</f>
        <v>48.900999999999996</v>
      </c>
      <c r="X71" s="322">
        <f>X68+X69+X70</f>
        <v>28939.265</v>
      </c>
      <c r="Y71" s="316">
        <v>89</v>
      </c>
      <c r="Z71" s="119">
        <v>32.1178</v>
      </c>
      <c r="AA71" s="119">
        <v>10647.486</v>
      </c>
      <c r="AB71" s="119">
        <v>146</v>
      </c>
      <c r="AC71" s="119">
        <v>185.8761</v>
      </c>
      <c r="AD71" s="119">
        <v>52268.337</v>
      </c>
      <c r="AE71" s="119">
        <v>0</v>
      </c>
      <c r="AF71" s="119">
        <v>0</v>
      </c>
      <c r="AG71" s="119">
        <v>0</v>
      </c>
      <c r="AH71" s="119">
        <v>60</v>
      </c>
      <c r="AI71" s="119">
        <v>8.6312</v>
      </c>
      <c r="AJ71" s="119">
        <v>5957.948</v>
      </c>
      <c r="AK71" s="119">
        <v>0</v>
      </c>
      <c r="AL71" s="119">
        <v>0</v>
      </c>
      <c r="AM71" s="119">
        <v>0</v>
      </c>
      <c r="AN71" s="119">
        <v>611</v>
      </c>
      <c r="AO71" s="119">
        <v>15.55086</v>
      </c>
      <c r="AP71" s="119">
        <v>35992.036</v>
      </c>
      <c r="AQ71" s="310">
        <f>AN71+AK71+AH71+AE71+AB71+Y71+S71+P71+M71+G71+D71</f>
        <v>2007</v>
      </c>
      <c r="AR71" s="310">
        <f>AO71+AL71+AI71+AF71+AC71+Z71+T71+Q71+N71+H71+E71</f>
        <v>5382.11658</v>
      </c>
      <c r="AS71" s="121">
        <f>AP71+AM71+AJ71+AG71+AD71+AA71+U71+R71+O71+I71+F71</f>
        <v>1786782.259</v>
      </c>
      <c r="AT71" s="389" t="s">
        <v>114</v>
      </c>
      <c r="AU71" s="387" t="s">
        <v>57</v>
      </c>
      <c r="AV71" s="390" t="s">
        <v>0</v>
      </c>
      <c r="AW71" s="7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69">
    <mergeCell ref="B66:B67"/>
    <mergeCell ref="AU66:AU67"/>
    <mergeCell ref="A68:B69"/>
    <mergeCell ref="AU68:AV69"/>
    <mergeCell ref="A70:C70"/>
    <mergeCell ref="AT70:AV70"/>
    <mergeCell ref="A71:C71"/>
    <mergeCell ref="AT71:AV71"/>
    <mergeCell ref="B54:B55"/>
    <mergeCell ref="AU54:AU55"/>
    <mergeCell ref="AU62:AV62"/>
    <mergeCell ref="B64:B65"/>
    <mergeCell ref="AU64:AU65"/>
    <mergeCell ref="A56:B57"/>
    <mergeCell ref="AU56:AV57"/>
    <mergeCell ref="A59:B59"/>
    <mergeCell ref="AU59:AV59"/>
    <mergeCell ref="A62:B62"/>
    <mergeCell ref="B50:B51"/>
    <mergeCell ref="AU50:AU51"/>
    <mergeCell ref="B52:B53"/>
    <mergeCell ref="AU52:AU53"/>
    <mergeCell ref="B46:B47"/>
    <mergeCell ref="AU46:AU47"/>
    <mergeCell ref="B48:B49"/>
    <mergeCell ref="AU48:AU49"/>
    <mergeCell ref="B42:B43"/>
    <mergeCell ref="AU42:AU43"/>
    <mergeCell ref="B44:B45"/>
    <mergeCell ref="AU44:AU45"/>
    <mergeCell ref="B38:B39"/>
    <mergeCell ref="AU38:AU39"/>
    <mergeCell ref="B40:B41"/>
    <mergeCell ref="AU40:AU41"/>
    <mergeCell ref="B34:B35"/>
    <mergeCell ref="AU34:AU35"/>
    <mergeCell ref="B36:B37"/>
    <mergeCell ref="AU36:AU37"/>
    <mergeCell ref="B30:B31"/>
    <mergeCell ref="AU30:AU31"/>
    <mergeCell ref="B32:B33"/>
    <mergeCell ref="AU32:AU33"/>
    <mergeCell ref="B26:B27"/>
    <mergeCell ref="AU26:AU27"/>
    <mergeCell ref="B28:B29"/>
    <mergeCell ref="AU28:AU29"/>
    <mergeCell ref="B22:B23"/>
    <mergeCell ref="AU22:AU23"/>
    <mergeCell ref="B24:B25"/>
    <mergeCell ref="AU24:AU25"/>
    <mergeCell ref="B18:B19"/>
    <mergeCell ref="AU18:AU19"/>
    <mergeCell ref="B14:B15"/>
    <mergeCell ref="B20:B21"/>
    <mergeCell ref="AU20:AU21"/>
    <mergeCell ref="B8:B9"/>
    <mergeCell ref="AU8:AU9"/>
    <mergeCell ref="AU14:AU15"/>
    <mergeCell ref="B16:B17"/>
    <mergeCell ref="AU16:AU17"/>
    <mergeCell ref="B10:B11"/>
    <mergeCell ref="AU10:AU11"/>
    <mergeCell ref="B12:B13"/>
    <mergeCell ref="AU12:AU13"/>
    <mergeCell ref="A1:X1"/>
    <mergeCell ref="S3:U3"/>
    <mergeCell ref="B6:B7"/>
    <mergeCell ref="AU6:AU7"/>
    <mergeCell ref="AB3:AD3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R6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AE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4" width="16.625" style="55" customWidth="1"/>
    <col min="15" max="15" width="18.125" style="55" customWidth="1"/>
    <col min="16" max="16" width="12.625" style="55" customWidth="1"/>
    <col min="17" max="17" width="16.625" style="55" customWidth="1"/>
    <col min="18" max="18" width="17.6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102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102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101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6" t="s">
        <v>88</v>
      </c>
      <c r="W3" s="67"/>
      <c r="X3" s="125"/>
      <c r="Y3" s="126" t="s">
        <v>89</v>
      </c>
      <c r="Z3" s="67"/>
      <c r="AA3" s="125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125"/>
      <c r="AT3" s="60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129" t="s">
        <v>4</v>
      </c>
      <c r="AT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132" t="s">
        <v>7</v>
      </c>
      <c r="AT5" s="80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42"/>
      <c r="E6" s="43"/>
      <c r="F6" s="43">
        <v>0</v>
      </c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>
        <v>4</v>
      </c>
      <c r="N6" s="43">
        <v>81.385</v>
      </c>
      <c r="O6" s="11">
        <v>27583.24</v>
      </c>
      <c r="P6" s="42"/>
      <c r="Q6" s="43"/>
      <c r="R6" s="43"/>
      <c r="S6" s="43"/>
      <c r="T6" s="43"/>
      <c r="U6" s="90"/>
      <c r="V6" s="276">
        <f aca="true" t="shared" si="1" ref="V6:X21">+P6+S6</f>
        <v>0</v>
      </c>
      <c r="W6" s="275">
        <f t="shared" si="1"/>
        <v>0</v>
      </c>
      <c r="X6" s="276">
        <f t="shared" si="1"/>
        <v>0</v>
      </c>
      <c r="Y6" s="43"/>
      <c r="Z6" s="43"/>
      <c r="AA6" s="91"/>
      <c r="AB6" s="1"/>
      <c r="AC6" s="2"/>
      <c r="AD6" s="2"/>
      <c r="AE6" s="11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 aca="true" t="shared" si="2" ref="AQ6:AQ37">+D6+G6+M6+P6+S6+Y6+AB6+AE6+AH6+AK6+AN6</f>
        <v>4</v>
      </c>
      <c r="AR6" s="92">
        <f aca="true" t="shared" si="3" ref="AR6:AR37">+E6+H6+N6+Q6+T6+Z6+AC6+AF6+AI6+AL6+AO6</f>
        <v>81.385</v>
      </c>
      <c r="AS6" s="147">
        <f aca="true" t="shared" si="4" ref="AS6:AS37">+F6+I6+O6+R6+U6+AA6+AD6+AG6+AJ6+AM6+AP6</f>
        <v>27583.24</v>
      </c>
      <c r="AT6" s="148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40">
        <v>11</v>
      </c>
      <c r="E7" s="41">
        <v>499.626</v>
      </c>
      <c r="F7" s="38">
        <v>580274.731</v>
      </c>
      <c r="G7" s="41">
        <v>2</v>
      </c>
      <c r="H7" s="41">
        <v>141.49</v>
      </c>
      <c r="I7" s="96">
        <v>34976.549</v>
      </c>
      <c r="J7" s="277">
        <f t="shared" si="0"/>
        <v>13</v>
      </c>
      <c r="K7" s="277">
        <f t="shared" si="0"/>
        <v>641.116</v>
      </c>
      <c r="L7" s="278">
        <f t="shared" si="0"/>
        <v>615251.28</v>
      </c>
      <c r="M7" s="40">
        <v>11</v>
      </c>
      <c r="N7" s="41">
        <v>211.3625</v>
      </c>
      <c r="O7" s="15">
        <v>121094.736</v>
      </c>
      <c r="P7" s="40">
        <v>3</v>
      </c>
      <c r="Q7" s="41">
        <v>468.172</v>
      </c>
      <c r="R7" s="41">
        <v>70265.92</v>
      </c>
      <c r="S7" s="41"/>
      <c r="T7" s="41"/>
      <c r="U7" s="96"/>
      <c r="V7" s="278">
        <f t="shared" si="1"/>
        <v>3</v>
      </c>
      <c r="W7" s="277">
        <f t="shared" si="1"/>
        <v>468.172</v>
      </c>
      <c r="X7" s="278">
        <f t="shared" si="1"/>
        <v>70265.92</v>
      </c>
      <c r="Y7" s="41"/>
      <c r="Z7" s="41"/>
      <c r="AA7" s="41"/>
      <c r="AB7" s="4"/>
      <c r="AC7" s="5"/>
      <c r="AD7" s="5"/>
      <c r="AE7" s="6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t="shared" si="2"/>
        <v>27</v>
      </c>
      <c r="AR7" s="97">
        <f t="shared" si="3"/>
        <v>1320.6505</v>
      </c>
      <c r="AS7" s="149">
        <f t="shared" si="4"/>
        <v>806611.9360000001</v>
      </c>
      <c r="AT7" s="150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42"/>
      <c r="E8" s="43"/>
      <c r="F8" s="43">
        <v>0</v>
      </c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/>
      <c r="N8" s="43"/>
      <c r="O8" s="3"/>
      <c r="P8" s="42"/>
      <c r="Q8" s="43"/>
      <c r="R8" s="43"/>
      <c r="S8" s="43"/>
      <c r="T8" s="43"/>
      <c r="U8" s="90"/>
      <c r="V8" s="133">
        <f t="shared" si="1"/>
        <v>0</v>
      </c>
      <c r="W8" s="279">
        <f t="shared" si="1"/>
        <v>0</v>
      </c>
      <c r="X8" s="133">
        <f t="shared" si="1"/>
        <v>0</v>
      </c>
      <c r="Y8" s="43"/>
      <c r="Z8" s="43"/>
      <c r="AA8" s="43"/>
      <c r="AB8" s="1"/>
      <c r="AC8" s="2"/>
      <c r="AD8" s="2"/>
      <c r="AE8" s="3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0</v>
      </c>
      <c r="AR8" s="92">
        <f t="shared" si="3"/>
        <v>0</v>
      </c>
      <c r="AS8" s="147">
        <f t="shared" si="4"/>
        <v>0</v>
      </c>
      <c r="AT8" s="148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40"/>
      <c r="E9" s="41"/>
      <c r="F9" s="41">
        <v>0</v>
      </c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/>
      <c r="N9" s="41"/>
      <c r="O9" s="15"/>
      <c r="P9" s="40"/>
      <c r="Q9" s="41"/>
      <c r="R9" s="41"/>
      <c r="S9" s="41"/>
      <c r="T9" s="41"/>
      <c r="U9" s="96"/>
      <c r="V9" s="278">
        <f t="shared" si="1"/>
        <v>0</v>
      </c>
      <c r="W9" s="277">
        <f t="shared" si="1"/>
        <v>0</v>
      </c>
      <c r="X9" s="278">
        <f t="shared" si="1"/>
        <v>0</v>
      </c>
      <c r="Y9" s="41"/>
      <c r="Z9" s="41"/>
      <c r="AA9" s="41"/>
      <c r="AB9" s="4"/>
      <c r="AC9" s="5"/>
      <c r="AD9" s="5"/>
      <c r="AE9" s="6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0</v>
      </c>
      <c r="AR9" s="97">
        <f t="shared" si="3"/>
        <v>0</v>
      </c>
      <c r="AS9" s="149">
        <f t="shared" si="4"/>
        <v>0</v>
      </c>
      <c r="AT9" s="150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42"/>
      <c r="E10" s="43"/>
      <c r="F10" s="43">
        <v>0</v>
      </c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133">
        <f t="shared" si="1"/>
        <v>0</v>
      </c>
      <c r="W10" s="279">
        <f t="shared" si="1"/>
        <v>0</v>
      </c>
      <c r="X10" s="133">
        <f t="shared" si="1"/>
        <v>0</v>
      </c>
      <c r="Y10" s="43"/>
      <c r="Z10" s="43"/>
      <c r="AA10" s="43"/>
      <c r="AB10" s="1"/>
      <c r="AC10" s="2"/>
      <c r="AD10" s="2"/>
      <c r="AE10" s="3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147">
        <f t="shared" si="4"/>
        <v>0</v>
      </c>
      <c r="AT10" s="148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40"/>
      <c r="E11" s="41"/>
      <c r="F11" s="41">
        <v>0</v>
      </c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278">
        <f t="shared" si="1"/>
        <v>0</v>
      </c>
      <c r="W11" s="277">
        <f t="shared" si="1"/>
        <v>0</v>
      </c>
      <c r="X11" s="278">
        <f t="shared" si="1"/>
        <v>0</v>
      </c>
      <c r="Y11" s="41"/>
      <c r="Z11" s="41"/>
      <c r="AA11" s="41"/>
      <c r="AB11" s="4"/>
      <c r="AC11" s="5"/>
      <c r="AD11" s="5"/>
      <c r="AE11" s="6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149">
        <f t="shared" si="4"/>
        <v>0</v>
      </c>
      <c r="AT11" s="15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42"/>
      <c r="E12" s="43"/>
      <c r="F12" s="43">
        <v>0</v>
      </c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133">
        <f t="shared" si="1"/>
        <v>0</v>
      </c>
      <c r="W12" s="279">
        <f t="shared" si="1"/>
        <v>0</v>
      </c>
      <c r="X12" s="133">
        <f t="shared" si="1"/>
        <v>0</v>
      </c>
      <c r="Y12" s="43"/>
      <c r="Z12" s="43"/>
      <c r="AA12" s="43"/>
      <c r="AB12" s="1"/>
      <c r="AC12" s="2"/>
      <c r="AD12" s="2"/>
      <c r="AE12" s="3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147">
        <f t="shared" si="4"/>
        <v>0</v>
      </c>
      <c r="AT12" s="148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40"/>
      <c r="E13" s="41"/>
      <c r="F13" s="41">
        <v>0</v>
      </c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278">
        <f t="shared" si="1"/>
        <v>0</v>
      </c>
      <c r="W13" s="277">
        <f t="shared" si="1"/>
        <v>0</v>
      </c>
      <c r="X13" s="278">
        <f t="shared" si="1"/>
        <v>0</v>
      </c>
      <c r="Y13" s="41"/>
      <c r="Z13" s="41"/>
      <c r="AA13" s="41"/>
      <c r="AB13" s="4"/>
      <c r="AC13" s="5"/>
      <c r="AD13" s="5"/>
      <c r="AE13" s="6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149">
        <f t="shared" si="4"/>
        <v>0</v>
      </c>
      <c r="AT13" s="150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42"/>
      <c r="E14" s="43"/>
      <c r="F14" s="43">
        <v>0</v>
      </c>
      <c r="G14" s="43"/>
      <c r="H14" s="43"/>
      <c r="I14" s="90"/>
      <c r="J14" s="279">
        <f>+D14+G14</f>
        <v>0</v>
      </c>
      <c r="K14" s="279">
        <f>+E14+H14</f>
        <v>0</v>
      </c>
      <c r="L14" s="133">
        <f>+F14+I14</f>
        <v>0</v>
      </c>
      <c r="M14" s="42"/>
      <c r="N14" s="43"/>
      <c r="O14" s="3"/>
      <c r="P14" s="42"/>
      <c r="Q14" s="43"/>
      <c r="R14" s="43"/>
      <c r="S14" s="43"/>
      <c r="T14" s="43"/>
      <c r="U14" s="90"/>
      <c r="V14" s="133">
        <f t="shared" si="1"/>
        <v>0</v>
      </c>
      <c r="W14" s="279">
        <f t="shared" si="1"/>
        <v>0</v>
      </c>
      <c r="X14" s="133">
        <f t="shared" si="1"/>
        <v>0</v>
      </c>
      <c r="Y14" s="43"/>
      <c r="Z14" s="43"/>
      <c r="AA14" s="43"/>
      <c r="AB14" s="1"/>
      <c r="AC14" s="2"/>
      <c r="AD14" s="2"/>
      <c r="AE14" s="3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0</v>
      </c>
      <c r="AR14" s="92">
        <f t="shared" si="3"/>
        <v>0</v>
      </c>
      <c r="AS14" s="147">
        <f t="shared" si="4"/>
        <v>0</v>
      </c>
      <c r="AT14" s="148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40"/>
      <c r="E15" s="41"/>
      <c r="F15" s="41">
        <v>0</v>
      </c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278">
        <f t="shared" si="1"/>
        <v>0</v>
      </c>
      <c r="W15" s="277">
        <f t="shared" si="1"/>
        <v>0</v>
      </c>
      <c r="X15" s="278">
        <f t="shared" si="1"/>
        <v>0</v>
      </c>
      <c r="Y15" s="41"/>
      <c r="Z15" s="41"/>
      <c r="AA15" s="41"/>
      <c r="AB15" s="4"/>
      <c r="AC15" s="5"/>
      <c r="AD15" s="5"/>
      <c r="AE15" s="6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149">
        <f t="shared" si="4"/>
        <v>0</v>
      </c>
      <c r="AT15" s="150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42"/>
      <c r="E16" s="43"/>
      <c r="F16" s="43">
        <v>0</v>
      </c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/>
      <c r="Q16" s="43"/>
      <c r="R16" s="43"/>
      <c r="S16" s="43"/>
      <c r="T16" s="43"/>
      <c r="U16" s="90"/>
      <c r="V16" s="133">
        <f t="shared" si="1"/>
        <v>0</v>
      </c>
      <c r="W16" s="279">
        <f t="shared" si="1"/>
        <v>0</v>
      </c>
      <c r="X16" s="133">
        <f t="shared" si="1"/>
        <v>0</v>
      </c>
      <c r="Y16" s="43"/>
      <c r="Z16" s="43"/>
      <c r="AA16" s="43"/>
      <c r="AB16" s="1"/>
      <c r="AC16" s="2"/>
      <c r="AD16" s="2"/>
      <c r="AE16" s="3"/>
      <c r="AF16" s="2"/>
      <c r="AG16" s="3"/>
      <c r="AH16" s="1">
        <v>18</v>
      </c>
      <c r="AI16" s="2">
        <v>9.0531</v>
      </c>
      <c r="AJ16" s="3">
        <v>6836.892</v>
      </c>
      <c r="AK16" s="1"/>
      <c r="AL16" s="2"/>
      <c r="AM16" s="3"/>
      <c r="AN16" s="1"/>
      <c r="AO16" s="2"/>
      <c r="AP16" s="2"/>
      <c r="AQ16" s="92">
        <f t="shared" si="2"/>
        <v>18</v>
      </c>
      <c r="AR16" s="92">
        <f t="shared" si="3"/>
        <v>9.0531</v>
      </c>
      <c r="AS16" s="147">
        <f t="shared" si="4"/>
        <v>6836.892</v>
      </c>
      <c r="AT16" s="148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40"/>
      <c r="E17" s="41"/>
      <c r="F17" s="41">
        <v>0</v>
      </c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278">
        <f t="shared" si="1"/>
        <v>0</v>
      </c>
      <c r="W17" s="277">
        <f t="shared" si="1"/>
        <v>0</v>
      </c>
      <c r="X17" s="278">
        <f t="shared" si="1"/>
        <v>0</v>
      </c>
      <c r="Y17" s="41"/>
      <c r="Z17" s="41"/>
      <c r="AA17" s="41"/>
      <c r="AB17" s="4"/>
      <c r="AC17" s="5"/>
      <c r="AD17" s="5"/>
      <c r="AE17" s="6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149">
        <f t="shared" si="4"/>
        <v>0</v>
      </c>
      <c r="AT17" s="150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42"/>
      <c r="E18" s="43"/>
      <c r="F18" s="43">
        <v>0</v>
      </c>
      <c r="G18" s="43"/>
      <c r="H18" s="43"/>
      <c r="I18" s="90"/>
      <c r="J18" s="279">
        <f t="shared" si="5"/>
        <v>0</v>
      </c>
      <c r="K18" s="279">
        <f t="shared" si="5"/>
        <v>0</v>
      </c>
      <c r="L18" s="133">
        <f t="shared" si="5"/>
        <v>0</v>
      </c>
      <c r="M18" s="42"/>
      <c r="N18" s="43"/>
      <c r="O18" s="3"/>
      <c r="P18" s="42"/>
      <c r="Q18" s="43"/>
      <c r="R18" s="43"/>
      <c r="S18" s="43"/>
      <c r="T18" s="43"/>
      <c r="U18" s="90"/>
      <c r="V18" s="133">
        <f t="shared" si="1"/>
        <v>0</v>
      </c>
      <c r="W18" s="279">
        <f t="shared" si="1"/>
        <v>0</v>
      </c>
      <c r="X18" s="133">
        <f t="shared" si="1"/>
        <v>0</v>
      </c>
      <c r="Y18" s="43"/>
      <c r="Z18" s="43"/>
      <c r="AA18" s="43"/>
      <c r="AB18" s="1"/>
      <c r="AC18" s="2"/>
      <c r="AD18" s="2"/>
      <c r="AE18" s="3"/>
      <c r="AF18" s="2"/>
      <c r="AG18" s="3"/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2"/>
        <v>0</v>
      </c>
      <c r="AR18" s="92">
        <f t="shared" si="3"/>
        <v>0</v>
      </c>
      <c r="AS18" s="147">
        <f t="shared" si="4"/>
        <v>0</v>
      </c>
      <c r="AT18" s="148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40"/>
      <c r="E19" s="41"/>
      <c r="F19" s="41">
        <v>0</v>
      </c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278">
        <f t="shared" si="1"/>
        <v>0</v>
      </c>
      <c r="W19" s="277">
        <f t="shared" si="1"/>
        <v>0</v>
      </c>
      <c r="X19" s="278">
        <f t="shared" si="1"/>
        <v>0</v>
      </c>
      <c r="Y19" s="41"/>
      <c r="Z19" s="41"/>
      <c r="AA19" s="41"/>
      <c r="AB19" s="4"/>
      <c r="AC19" s="5"/>
      <c r="AD19" s="5"/>
      <c r="AE19" s="6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149">
        <f t="shared" si="4"/>
        <v>0</v>
      </c>
      <c r="AT19" s="15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42"/>
      <c r="E20" s="43"/>
      <c r="F20" s="43">
        <v>0</v>
      </c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>
        <v>1</v>
      </c>
      <c r="N20" s="43">
        <v>14.817</v>
      </c>
      <c r="O20" s="3">
        <v>11506.908</v>
      </c>
      <c r="P20" s="42"/>
      <c r="Q20" s="43"/>
      <c r="R20" s="43"/>
      <c r="S20" s="43"/>
      <c r="T20" s="43"/>
      <c r="U20" s="90"/>
      <c r="V20" s="133">
        <f t="shared" si="1"/>
        <v>0</v>
      </c>
      <c r="W20" s="279">
        <f t="shared" si="1"/>
        <v>0</v>
      </c>
      <c r="X20" s="133">
        <f t="shared" si="1"/>
        <v>0</v>
      </c>
      <c r="Y20" s="43"/>
      <c r="Z20" s="43"/>
      <c r="AA20" s="43"/>
      <c r="AB20" s="1"/>
      <c r="AC20" s="2"/>
      <c r="AD20" s="2"/>
      <c r="AE20" s="3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1</v>
      </c>
      <c r="AR20" s="92">
        <f t="shared" si="3"/>
        <v>14.817</v>
      </c>
      <c r="AS20" s="147">
        <f t="shared" si="4"/>
        <v>11506.908</v>
      </c>
      <c r="AT20" s="148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40"/>
      <c r="E21" s="41"/>
      <c r="F21" s="41">
        <v>0</v>
      </c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278">
        <f t="shared" si="1"/>
        <v>0</v>
      </c>
      <c r="W21" s="277">
        <f t="shared" si="1"/>
        <v>0</v>
      </c>
      <c r="X21" s="278">
        <f t="shared" si="1"/>
        <v>0</v>
      </c>
      <c r="Y21" s="41"/>
      <c r="Z21" s="41"/>
      <c r="AA21" s="41"/>
      <c r="AB21" s="4"/>
      <c r="AC21" s="5"/>
      <c r="AD21" s="5"/>
      <c r="AE21" s="6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0</v>
      </c>
      <c r="AR21" s="97">
        <f t="shared" si="3"/>
        <v>0</v>
      </c>
      <c r="AS21" s="149">
        <f t="shared" si="4"/>
        <v>0</v>
      </c>
      <c r="AT21" s="150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42"/>
      <c r="E22" s="43"/>
      <c r="F22" s="43">
        <v>0</v>
      </c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133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43"/>
      <c r="Z22" s="43"/>
      <c r="AA22" s="43"/>
      <c r="AB22" s="1"/>
      <c r="AC22" s="2"/>
      <c r="AD22" s="2"/>
      <c r="AE22" s="3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147">
        <f t="shared" si="4"/>
        <v>0</v>
      </c>
      <c r="AT22" s="148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40"/>
      <c r="E23" s="41"/>
      <c r="F23" s="41">
        <v>0</v>
      </c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278">
        <f t="shared" si="6"/>
        <v>0</v>
      </c>
      <c r="W23" s="277">
        <f t="shared" si="6"/>
        <v>0</v>
      </c>
      <c r="X23" s="278">
        <f t="shared" si="6"/>
        <v>0</v>
      </c>
      <c r="Y23" s="41"/>
      <c r="Z23" s="41"/>
      <c r="AA23" s="41"/>
      <c r="AB23" s="4"/>
      <c r="AC23" s="5"/>
      <c r="AD23" s="5"/>
      <c r="AE23" s="6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149">
        <f t="shared" si="4"/>
        <v>0</v>
      </c>
      <c r="AT23" s="15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42">
        <v>2</v>
      </c>
      <c r="E24" s="43">
        <v>12.0336</v>
      </c>
      <c r="F24" s="43">
        <v>3399.793</v>
      </c>
      <c r="G24" s="43">
        <v>1</v>
      </c>
      <c r="H24" s="43">
        <v>4.555</v>
      </c>
      <c r="I24" s="90">
        <v>846.615</v>
      </c>
      <c r="J24" s="279">
        <f t="shared" si="5"/>
        <v>3</v>
      </c>
      <c r="K24" s="279">
        <f t="shared" si="5"/>
        <v>16.5886</v>
      </c>
      <c r="L24" s="133">
        <f t="shared" si="5"/>
        <v>4246.408</v>
      </c>
      <c r="M24" s="42">
        <v>9</v>
      </c>
      <c r="N24" s="43">
        <v>10.8719</v>
      </c>
      <c r="O24" s="3">
        <v>4364.6</v>
      </c>
      <c r="P24" s="42"/>
      <c r="Q24" s="43"/>
      <c r="R24" s="43"/>
      <c r="S24" s="43"/>
      <c r="T24" s="43"/>
      <c r="U24" s="90"/>
      <c r="V24" s="133">
        <f t="shared" si="6"/>
        <v>0</v>
      </c>
      <c r="W24" s="279">
        <f t="shared" si="6"/>
        <v>0</v>
      </c>
      <c r="X24" s="133">
        <f t="shared" si="6"/>
        <v>0</v>
      </c>
      <c r="Y24" s="43"/>
      <c r="Z24" s="43"/>
      <c r="AA24" s="43"/>
      <c r="AB24" s="1"/>
      <c r="AC24" s="2"/>
      <c r="AD24" s="2"/>
      <c r="AE24" s="3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2"/>
        <v>12</v>
      </c>
      <c r="AR24" s="92">
        <f t="shared" si="3"/>
        <v>27.4605</v>
      </c>
      <c r="AS24" s="147">
        <f t="shared" si="4"/>
        <v>8611.008000000002</v>
      </c>
      <c r="AT24" s="148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40">
        <v>8</v>
      </c>
      <c r="E25" s="41">
        <v>170.5066</v>
      </c>
      <c r="F25" s="41">
        <v>42755.517</v>
      </c>
      <c r="G25" s="41">
        <v>20</v>
      </c>
      <c r="H25" s="41">
        <v>206.3862</v>
      </c>
      <c r="I25" s="96">
        <v>48542.216</v>
      </c>
      <c r="J25" s="277">
        <f t="shared" si="5"/>
        <v>28</v>
      </c>
      <c r="K25" s="277">
        <f t="shared" si="5"/>
        <v>376.89279999999997</v>
      </c>
      <c r="L25" s="278">
        <f t="shared" si="5"/>
        <v>91297.73300000001</v>
      </c>
      <c r="M25" s="40">
        <v>4</v>
      </c>
      <c r="N25" s="41">
        <v>8.2724</v>
      </c>
      <c r="O25" s="15">
        <v>2717.715</v>
      </c>
      <c r="P25" s="40"/>
      <c r="Q25" s="41"/>
      <c r="R25" s="41"/>
      <c r="S25" s="41"/>
      <c r="T25" s="41"/>
      <c r="U25" s="96"/>
      <c r="V25" s="278">
        <f t="shared" si="6"/>
        <v>0</v>
      </c>
      <c r="W25" s="277">
        <f t="shared" si="6"/>
        <v>0</v>
      </c>
      <c r="X25" s="278">
        <f t="shared" si="6"/>
        <v>0</v>
      </c>
      <c r="Y25" s="41"/>
      <c r="Z25" s="41"/>
      <c r="AA25" s="41"/>
      <c r="AB25" s="4"/>
      <c r="AC25" s="5"/>
      <c r="AD25" s="5"/>
      <c r="AE25" s="6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32</v>
      </c>
      <c r="AR25" s="97">
        <f t="shared" si="3"/>
        <v>385.16519999999997</v>
      </c>
      <c r="AS25" s="149">
        <f t="shared" si="4"/>
        <v>94015.448</v>
      </c>
      <c r="AT25" s="150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42"/>
      <c r="E26" s="43"/>
      <c r="F26" s="43">
        <v>0</v>
      </c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133">
        <f t="shared" si="6"/>
        <v>0</v>
      </c>
      <c r="W26" s="279">
        <f t="shared" si="6"/>
        <v>0</v>
      </c>
      <c r="X26" s="133">
        <f t="shared" si="6"/>
        <v>0</v>
      </c>
      <c r="Y26" s="43"/>
      <c r="Z26" s="43"/>
      <c r="AA26" s="43"/>
      <c r="AB26" s="1"/>
      <c r="AC26" s="2"/>
      <c r="AD26" s="2"/>
      <c r="AE26" s="3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147">
        <f t="shared" si="4"/>
        <v>0</v>
      </c>
      <c r="AT26" s="148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40"/>
      <c r="E27" s="41"/>
      <c r="F27" s="41">
        <v>0</v>
      </c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278">
        <f t="shared" si="6"/>
        <v>0</v>
      </c>
      <c r="W27" s="277">
        <f t="shared" si="6"/>
        <v>0</v>
      </c>
      <c r="X27" s="278">
        <f t="shared" si="6"/>
        <v>0</v>
      </c>
      <c r="Y27" s="41"/>
      <c r="Z27" s="41"/>
      <c r="AA27" s="41"/>
      <c r="AB27" s="4"/>
      <c r="AC27" s="5"/>
      <c r="AD27" s="5"/>
      <c r="AE27" s="6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149">
        <f t="shared" si="4"/>
        <v>0</v>
      </c>
      <c r="AT27" s="150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42"/>
      <c r="E28" s="43"/>
      <c r="F28" s="43">
        <v>0</v>
      </c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133">
        <f t="shared" si="6"/>
        <v>0</v>
      </c>
      <c r="W28" s="279">
        <f t="shared" si="6"/>
        <v>0</v>
      </c>
      <c r="X28" s="133">
        <f t="shared" si="6"/>
        <v>0</v>
      </c>
      <c r="Y28" s="43"/>
      <c r="Z28" s="43"/>
      <c r="AA28" s="43"/>
      <c r="AB28" s="1"/>
      <c r="AC28" s="2"/>
      <c r="AD28" s="2"/>
      <c r="AE28" s="3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147">
        <f t="shared" si="4"/>
        <v>0</v>
      </c>
      <c r="AT28" s="148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40"/>
      <c r="E29" s="41"/>
      <c r="F29" s="41">
        <v>0</v>
      </c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278">
        <f t="shared" si="6"/>
        <v>0</v>
      </c>
      <c r="W29" s="277">
        <f t="shared" si="6"/>
        <v>0</v>
      </c>
      <c r="X29" s="278">
        <f t="shared" si="6"/>
        <v>0</v>
      </c>
      <c r="Y29" s="41"/>
      <c r="Z29" s="41"/>
      <c r="AA29" s="41"/>
      <c r="AB29" s="4"/>
      <c r="AC29" s="5"/>
      <c r="AD29" s="5"/>
      <c r="AE29" s="6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149">
        <f t="shared" si="4"/>
        <v>0</v>
      </c>
      <c r="AT29" s="150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42">
        <v>42</v>
      </c>
      <c r="E30" s="43">
        <v>6.3993</v>
      </c>
      <c r="F30" s="43">
        <v>11080.765</v>
      </c>
      <c r="G30" s="43">
        <v>59</v>
      </c>
      <c r="H30" s="43">
        <v>9.3047</v>
      </c>
      <c r="I30" s="90">
        <v>15987.377</v>
      </c>
      <c r="J30" s="279">
        <f>+D30+G30</f>
        <v>101</v>
      </c>
      <c r="K30" s="279">
        <f>+E30+H30</f>
        <v>15.704</v>
      </c>
      <c r="L30" s="133">
        <f>+F30+I30</f>
        <v>27068.142</v>
      </c>
      <c r="M30" s="42"/>
      <c r="N30" s="43"/>
      <c r="O30" s="3"/>
      <c r="P30" s="42"/>
      <c r="Q30" s="43"/>
      <c r="R30" s="43"/>
      <c r="S30" s="43"/>
      <c r="T30" s="43"/>
      <c r="U30" s="90"/>
      <c r="V30" s="133">
        <f t="shared" si="6"/>
        <v>0</v>
      </c>
      <c r="W30" s="279">
        <f t="shared" si="6"/>
        <v>0</v>
      </c>
      <c r="X30" s="133">
        <f t="shared" si="6"/>
        <v>0</v>
      </c>
      <c r="Y30" s="43">
        <v>48</v>
      </c>
      <c r="Z30" s="43">
        <v>7.2956</v>
      </c>
      <c r="AA30" s="43">
        <v>2138.268</v>
      </c>
      <c r="AB30" s="1">
        <v>1</v>
      </c>
      <c r="AC30" s="2">
        <v>0.0895</v>
      </c>
      <c r="AD30" s="2">
        <v>106.496</v>
      </c>
      <c r="AE30" s="3"/>
      <c r="AF30" s="2"/>
      <c r="AG30" s="3"/>
      <c r="AH30" s="1">
        <v>65</v>
      </c>
      <c r="AI30" s="2">
        <v>5.8824</v>
      </c>
      <c r="AJ30" s="3">
        <v>7885.23</v>
      </c>
      <c r="AK30" s="1"/>
      <c r="AL30" s="2"/>
      <c r="AM30" s="3"/>
      <c r="AN30" s="1">
        <v>98</v>
      </c>
      <c r="AO30" s="2">
        <v>8.5835</v>
      </c>
      <c r="AP30" s="2">
        <v>12075.269</v>
      </c>
      <c r="AQ30" s="92">
        <f t="shared" si="2"/>
        <v>313</v>
      </c>
      <c r="AR30" s="92">
        <f t="shared" si="3"/>
        <v>37.55500000000001</v>
      </c>
      <c r="AS30" s="147">
        <f t="shared" si="4"/>
        <v>49273.405</v>
      </c>
      <c r="AT30" s="148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40"/>
      <c r="E31" s="41"/>
      <c r="F31" s="41">
        <v>0</v>
      </c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278">
        <f t="shared" si="6"/>
        <v>0</v>
      </c>
      <c r="W31" s="277">
        <f t="shared" si="6"/>
        <v>0</v>
      </c>
      <c r="X31" s="278">
        <f t="shared" si="6"/>
        <v>0</v>
      </c>
      <c r="Y31" s="41"/>
      <c r="Z31" s="41"/>
      <c r="AA31" s="41"/>
      <c r="AB31" s="4"/>
      <c r="AC31" s="5"/>
      <c r="AD31" s="5"/>
      <c r="AE31" s="6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149">
        <f t="shared" si="4"/>
        <v>0</v>
      </c>
      <c r="AT31" s="15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42"/>
      <c r="E32" s="43"/>
      <c r="F32" s="43">
        <v>0</v>
      </c>
      <c r="G32" s="43">
        <v>1</v>
      </c>
      <c r="H32" s="43">
        <v>11.8976</v>
      </c>
      <c r="I32" s="90">
        <v>1299.705</v>
      </c>
      <c r="J32" s="279">
        <f t="shared" si="7"/>
        <v>1</v>
      </c>
      <c r="K32" s="279">
        <f t="shared" si="7"/>
        <v>11.8976</v>
      </c>
      <c r="L32" s="133">
        <f t="shared" si="7"/>
        <v>1299.705</v>
      </c>
      <c r="M32" s="42">
        <v>35</v>
      </c>
      <c r="N32" s="43">
        <v>130.8595</v>
      </c>
      <c r="O32" s="3">
        <v>20234.397</v>
      </c>
      <c r="P32" s="42">
        <v>9</v>
      </c>
      <c r="Q32" s="43">
        <v>52.0408</v>
      </c>
      <c r="R32" s="43">
        <v>10750.568</v>
      </c>
      <c r="S32" s="43"/>
      <c r="T32" s="43"/>
      <c r="U32" s="90"/>
      <c r="V32" s="133">
        <f t="shared" si="6"/>
        <v>9</v>
      </c>
      <c r="W32" s="279">
        <f t="shared" si="6"/>
        <v>52.0408</v>
      </c>
      <c r="X32" s="133">
        <f t="shared" si="6"/>
        <v>10750.568</v>
      </c>
      <c r="Y32" s="43">
        <v>36</v>
      </c>
      <c r="Z32" s="43">
        <v>573.9374</v>
      </c>
      <c r="AA32" s="43">
        <v>82575.693</v>
      </c>
      <c r="AB32" s="1"/>
      <c r="AC32" s="2"/>
      <c r="AD32" s="2"/>
      <c r="AE32" s="3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2"/>
        <v>81</v>
      </c>
      <c r="AR32" s="92">
        <f t="shared" si="3"/>
        <v>768.7353</v>
      </c>
      <c r="AS32" s="147">
        <f t="shared" si="4"/>
        <v>114860.363</v>
      </c>
      <c r="AT32" s="148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40"/>
      <c r="E33" s="41"/>
      <c r="F33" s="41">
        <v>0</v>
      </c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278">
        <f t="shared" si="6"/>
        <v>0</v>
      </c>
      <c r="W33" s="277">
        <f t="shared" si="6"/>
        <v>0</v>
      </c>
      <c r="X33" s="278">
        <f t="shared" si="6"/>
        <v>0</v>
      </c>
      <c r="Y33" s="41"/>
      <c r="Z33" s="41"/>
      <c r="AA33" s="41"/>
      <c r="AB33" s="4"/>
      <c r="AC33" s="5"/>
      <c r="AD33" s="5"/>
      <c r="AE33" s="6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149">
        <f t="shared" si="4"/>
        <v>0</v>
      </c>
      <c r="AT33" s="150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42"/>
      <c r="E34" s="43"/>
      <c r="F34" s="43">
        <v>0</v>
      </c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/>
      <c r="N34" s="43"/>
      <c r="O34" s="3"/>
      <c r="P34" s="42"/>
      <c r="Q34" s="43"/>
      <c r="R34" s="43"/>
      <c r="S34" s="43"/>
      <c r="T34" s="43"/>
      <c r="U34" s="90"/>
      <c r="V34" s="133">
        <f t="shared" si="6"/>
        <v>0</v>
      </c>
      <c r="W34" s="279">
        <f t="shared" si="6"/>
        <v>0</v>
      </c>
      <c r="X34" s="133">
        <f t="shared" si="6"/>
        <v>0</v>
      </c>
      <c r="Y34" s="43"/>
      <c r="Z34" s="43"/>
      <c r="AA34" s="43"/>
      <c r="AB34" s="1"/>
      <c r="AC34" s="2"/>
      <c r="AD34" s="2"/>
      <c r="AE34" s="3"/>
      <c r="AF34" s="2"/>
      <c r="AG34" s="3"/>
      <c r="AH34" s="1">
        <v>34</v>
      </c>
      <c r="AI34" s="2">
        <v>4.6725</v>
      </c>
      <c r="AJ34" s="3">
        <v>4656.234</v>
      </c>
      <c r="AK34" s="1"/>
      <c r="AL34" s="2"/>
      <c r="AM34" s="3"/>
      <c r="AN34" s="1"/>
      <c r="AO34" s="2"/>
      <c r="AP34" s="2"/>
      <c r="AQ34" s="92">
        <f t="shared" si="2"/>
        <v>34</v>
      </c>
      <c r="AR34" s="92">
        <f t="shared" si="3"/>
        <v>4.6725</v>
      </c>
      <c r="AS34" s="147">
        <f t="shared" si="4"/>
        <v>4656.234</v>
      </c>
      <c r="AT34" s="148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40"/>
      <c r="E35" s="41"/>
      <c r="F35" s="41">
        <v>0</v>
      </c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278">
        <f t="shared" si="6"/>
        <v>0</v>
      </c>
      <c r="W35" s="277">
        <f t="shared" si="6"/>
        <v>0</v>
      </c>
      <c r="X35" s="278">
        <f t="shared" si="6"/>
        <v>0</v>
      </c>
      <c r="Y35" s="41"/>
      <c r="Z35" s="41"/>
      <c r="AA35" s="41"/>
      <c r="AB35" s="4"/>
      <c r="AC35" s="5"/>
      <c r="AD35" s="5"/>
      <c r="AE35" s="6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149">
        <f t="shared" si="4"/>
        <v>0</v>
      </c>
      <c r="AT35" s="15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42"/>
      <c r="E36" s="43"/>
      <c r="F36" s="43">
        <v>0</v>
      </c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133">
        <f t="shared" si="6"/>
        <v>0</v>
      </c>
      <c r="W36" s="279">
        <f t="shared" si="6"/>
        <v>0</v>
      </c>
      <c r="X36" s="133">
        <f t="shared" si="6"/>
        <v>0</v>
      </c>
      <c r="Y36" s="43"/>
      <c r="Z36" s="43"/>
      <c r="AA36" s="43"/>
      <c r="AB36" s="1"/>
      <c r="AC36" s="2"/>
      <c r="AD36" s="2"/>
      <c r="AE36" s="3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147">
        <f t="shared" si="4"/>
        <v>0</v>
      </c>
      <c r="AT36" s="148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40"/>
      <c r="E37" s="41"/>
      <c r="F37" s="41">
        <v>0</v>
      </c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278">
        <f t="shared" si="6"/>
        <v>0</v>
      </c>
      <c r="W37" s="277">
        <f t="shared" si="6"/>
        <v>0</v>
      </c>
      <c r="X37" s="278">
        <f t="shared" si="6"/>
        <v>0</v>
      </c>
      <c r="Y37" s="41"/>
      <c r="Z37" s="41"/>
      <c r="AA37" s="41"/>
      <c r="AB37" s="4"/>
      <c r="AC37" s="5"/>
      <c r="AD37" s="5"/>
      <c r="AE37" s="6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149">
        <f t="shared" si="4"/>
        <v>0</v>
      </c>
      <c r="AT37" s="150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42">
        <v>15</v>
      </c>
      <c r="E38" s="43">
        <v>2.3172</v>
      </c>
      <c r="F38" s="43">
        <v>1864.878</v>
      </c>
      <c r="G38" s="43"/>
      <c r="H38" s="43"/>
      <c r="I38" s="90"/>
      <c r="J38" s="279">
        <f t="shared" si="7"/>
        <v>15</v>
      </c>
      <c r="K38" s="279">
        <f t="shared" si="7"/>
        <v>2.3172</v>
      </c>
      <c r="L38" s="133">
        <f t="shared" si="7"/>
        <v>1864.878</v>
      </c>
      <c r="M38" s="42"/>
      <c r="N38" s="43"/>
      <c r="O38" s="3"/>
      <c r="P38" s="42"/>
      <c r="Q38" s="43"/>
      <c r="R38" s="43"/>
      <c r="S38" s="43"/>
      <c r="T38" s="43"/>
      <c r="U38" s="90"/>
      <c r="V38" s="133">
        <f t="shared" si="6"/>
        <v>0</v>
      </c>
      <c r="W38" s="279">
        <f t="shared" si="6"/>
        <v>0</v>
      </c>
      <c r="X38" s="133">
        <f t="shared" si="6"/>
        <v>0</v>
      </c>
      <c r="Y38" s="43"/>
      <c r="Z38" s="43"/>
      <c r="AA38" s="43"/>
      <c r="AB38" s="1"/>
      <c r="AC38" s="2"/>
      <c r="AD38" s="2"/>
      <c r="AE38" s="3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aca="true" t="shared" si="8" ref="AQ38:AQ59">+D38+G38+M38+P38+S38+Y38+AB38+AE38+AH38+AK38+AN38</f>
        <v>15</v>
      </c>
      <c r="AR38" s="92">
        <f aca="true" t="shared" si="9" ref="AR38:AR58">+E38+H38+N38+Q38+T38+Z38+AC38+AF38+AI38+AL38+AO38</f>
        <v>2.3172</v>
      </c>
      <c r="AS38" s="147">
        <f aca="true" t="shared" si="10" ref="AS38:AS58">+F38+I38+O38+R38+U38+AA38+AD38+AG38+AJ38+AM38+AP38</f>
        <v>1864.878</v>
      </c>
      <c r="AT38" s="148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40"/>
      <c r="E39" s="41"/>
      <c r="F39" s="41">
        <v>0</v>
      </c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278">
        <f t="shared" si="6"/>
        <v>0</v>
      </c>
      <c r="W39" s="277">
        <f t="shared" si="6"/>
        <v>0</v>
      </c>
      <c r="X39" s="278">
        <f t="shared" si="6"/>
        <v>0</v>
      </c>
      <c r="Y39" s="41"/>
      <c r="Z39" s="41"/>
      <c r="AA39" s="41"/>
      <c r="AB39" s="4"/>
      <c r="AC39" s="5"/>
      <c r="AD39" s="5"/>
      <c r="AE39" s="6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8"/>
        <v>0</v>
      </c>
      <c r="AR39" s="97">
        <f t="shared" si="9"/>
        <v>0</v>
      </c>
      <c r="AS39" s="149">
        <f t="shared" si="10"/>
        <v>0</v>
      </c>
      <c r="AT39" s="15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42"/>
      <c r="E40" s="43"/>
      <c r="F40" s="43">
        <v>0</v>
      </c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133">
        <f t="shared" si="6"/>
        <v>0</v>
      </c>
      <c r="W40" s="279">
        <f t="shared" si="6"/>
        <v>0</v>
      </c>
      <c r="X40" s="133">
        <f t="shared" si="6"/>
        <v>0</v>
      </c>
      <c r="Y40" s="43"/>
      <c r="Z40" s="43"/>
      <c r="AA40" s="43"/>
      <c r="AB40" s="1"/>
      <c r="AC40" s="2"/>
      <c r="AD40" s="2"/>
      <c r="AE40" s="3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8"/>
        <v>0</v>
      </c>
      <c r="AR40" s="92">
        <f t="shared" si="9"/>
        <v>0</v>
      </c>
      <c r="AS40" s="147">
        <f t="shared" si="10"/>
        <v>0</v>
      </c>
      <c r="AT40" s="148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40"/>
      <c r="E41" s="41"/>
      <c r="F41" s="41">
        <v>0</v>
      </c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278">
        <f t="shared" si="6"/>
        <v>0</v>
      </c>
      <c r="W41" s="277">
        <f t="shared" si="6"/>
        <v>0</v>
      </c>
      <c r="X41" s="278">
        <f t="shared" si="6"/>
        <v>0</v>
      </c>
      <c r="Y41" s="41"/>
      <c r="Z41" s="41"/>
      <c r="AA41" s="41"/>
      <c r="AB41" s="4"/>
      <c r="AC41" s="5"/>
      <c r="AD41" s="5"/>
      <c r="AE41" s="6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8"/>
        <v>0</v>
      </c>
      <c r="AR41" s="97">
        <f t="shared" si="9"/>
        <v>0</v>
      </c>
      <c r="AS41" s="149">
        <f t="shared" si="10"/>
        <v>0</v>
      </c>
      <c r="AT41" s="150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42">
        <v>1</v>
      </c>
      <c r="E42" s="43">
        <v>5.1062</v>
      </c>
      <c r="F42" s="43">
        <v>3177.495</v>
      </c>
      <c r="G42" s="43">
        <v>2</v>
      </c>
      <c r="H42" s="43">
        <v>23.039</v>
      </c>
      <c r="I42" s="90">
        <v>15403.018</v>
      </c>
      <c r="J42" s="279">
        <f t="shared" si="7"/>
        <v>3</v>
      </c>
      <c r="K42" s="279">
        <f t="shared" si="7"/>
        <v>28.145200000000003</v>
      </c>
      <c r="L42" s="133">
        <f t="shared" si="7"/>
        <v>18580.513</v>
      </c>
      <c r="M42" s="42">
        <v>1</v>
      </c>
      <c r="N42" s="43">
        <v>0.458</v>
      </c>
      <c r="O42" s="3">
        <v>96.18</v>
      </c>
      <c r="P42" s="42"/>
      <c r="Q42" s="43"/>
      <c r="R42" s="43"/>
      <c r="S42" s="43"/>
      <c r="T42" s="43"/>
      <c r="U42" s="90"/>
      <c r="V42" s="133">
        <f t="shared" si="6"/>
        <v>0</v>
      </c>
      <c r="W42" s="279">
        <f t="shared" si="6"/>
        <v>0</v>
      </c>
      <c r="X42" s="133">
        <f t="shared" si="6"/>
        <v>0</v>
      </c>
      <c r="Y42" s="43"/>
      <c r="Z42" s="43"/>
      <c r="AA42" s="43"/>
      <c r="AB42" s="1"/>
      <c r="AC42" s="2"/>
      <c r="AD42" s="2"/>
      <c r="AE42" s="3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8"/>
        <v>4</v>
      </c>
      <c r="AR42" s="92">
        <f t="shared" si="9"/>
        <v>28.6032</v>
      </c>
      <c r="AS42" s="147">
        <f t="shared" si="10"/>
        <v>18676.693</v>
      </c>
      <c r="AT42" s="148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40">
        <v>11</v>
      </c>
      <c r="E43" s="41">
        <v>89.4962</v>
      </c>
      <c r="F43" s="41">
        <v>68068.533</v>
      </c>
      <c r="G43" s="41">
        <v>20</v>
      </c>
      <c r="H43" s="41">
        <v>136.7216</v>
      </c>
      <c r="I43" s="96">
        <v>115402.609</v>
      </c>
      <c r="J43" s="277">
        <f t="shared" si="7"/>
        <v>31</v>
      </c>
      <c r="K43" s="277">
        <f t="shared" si="7"/>
        <v>226.2178</v>
      </c>
      <c r="L43" s="278">
        <f t="shared" si="7"/>
        <v>183471.142</v>
      </c>
      <c r="M43" s="40">
        <v>17</v>
      </c>
      <c r="N43" s="41">
        <v>6.1172</v>
      </c>
      <c r="O43" s="15">
        <v>7932.85</v>
      </c>
      <c r="P43" s="40"/>
      <c r="Q43" s="41"/>
      <c r="R43" s="41"/>
      <c r="S43" s="41"/>
      <c r="T43" s="41"/>
      <c r="U43" s="96"/>
      <c r="V43" s="278">
        <f t="shared" si="6"/>
        <v>0</v>
      </c>
      <c r="W43" s="277">
        <f t="shared" si="6"/>
        <v>0</v>
      </c>
      <c r="X43" s="278">
        <f t="shared" si="6"/>
        <v>0</v>
      </c>
      <c r="Y43" s="41"/>
      <c r="Z43" s="41"/>
      <c r="AA43" s="41"/>
      <c r="AB43" s="4"/>
      <c r="AC43" s="5"/>
      <c r="AD43" s="5"/>
      <c r="AE43" s="6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8"/>
        <v>48</v>
      </c>
      <c r="AR43" s="97">
        <f t="shared" si="9"/>
        <v>232.335</v>
      </c>
      <c r="AS43" s="149">
        <f t="shared" si="10"/>
        <v>191403.992</v>
      </c>
      <c r="AT43" s="148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42"/>
      <c r="E44" s="43"/>
      <c r="F44" s="43">
        <v>0</v>
      </c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/>
      <c r="N44" s="43"/>
      <c r="O44" s="3"/>
      <c r="P44" s="42"/>
      <c r="Q44" s="43"/>
      <c r="R44" s="43"/>
      <c r="S44" s="43"/>
      <c r="T44" s="43"/>
      <c r="U44" s="90"/>
      <c r="V44" s="133">
        <f t="shared" si="6"/>
        <v>0</v>
      </c>
      <c r="W44" s="279">
        <f t="shared" si="6"/>
        <v>0</v>
      </c>
      <c r="X44" s="133">
        <f t="shared" si="6"/>
        <v>0</v>
      </c>
      <c r="Y44" s="43"/>
      <c r="Z44" s="43"/>
      <c r="AA44" s="43"/>
      <c r="AB44" s="1"/>
      <c r="AC44" s="2"/>
      <c r="AD44" s="2"/>
      <c r="AE44" s="3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8"/>
        <v>0</v>
      </c>
      <c r="AR44" s="92">
        <f t="shared" si="9"/>
        <v>0</v>
      </c>
      <c r="AS44" s="147">
        <f t="shared" si="10"/>
        <v>0</v>
      </c>
      <c r="AT44" s="152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40"/>
      <c r="E45" s="41"/>
      <c r="F45" s="41">
        <v>0</v>
      </c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278">
        <f t="shared" si="6"/>
        <v>0</v>
      </c>
      <c r="W45" s="277">
        <f t="shared" si="6"/>
        <v>0</v>
      </c>
      <c r="X45" s="278">
        <f t="shared" si="6"/>
        <v>0</v>
      </c>
      <c r="Y45" s="41"/>
      <c r="Z45" s="41"/>
      <c r="AA45" s="41"/>
      <c r="AB45" s="4"/>
      <c r="AC45" s="5"/>
      <c r="AD45" s="5"/>
      <c r="AE45" s="6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8"/>
        <v>0</v>
      </c>
      <c r="AR45" s="97">
        <f t="shared" si="9"/>
        <v>0</v>
      </c>
      <c r="AS45" s="149">
        <f t="shared" si="10"/>
        <v>0</v>
      </c>
      <c r="AT45" s="150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42"/>
      <c r="E46" s="43"/>
      <c r="F46" s="43">
        <v>0</v>
      </c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133">
        <f t="shared" si="6"/>
        <v>0</v>
      </c>
      <c r="W46" s="279">
        <f t="shared" si="6"/>
        <v>0</v>
      </c>
      <c r="X46" s="133">
        <f t="shared" si="6"/>
        <v>0</v>
      </c>
      <c r="Y46" s="43"/>
      <c r="Z46" s="43"/>
      <c r="AA46" s="43"/>
      <c r="AB46" s="1"/>
      <c r="AC46" s="2"/>
      <c r="AD46" s="2"/>
      <c r="AE46" s="3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8"/>
        <v>0</v>
      </c>
      <c r="AR46" s="92">
        <f t="shared" si="9"/>
        <v>0</v>
      </c>
      <c r="AS46" s="147">
        <f t="shared" si="10"/>
        <v>0</v>
      </c>
      <c r="AT46" s="148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40"/>
      <c r="E47" s="41"/>
      <c r="F47" s="41">
        <v>0</v>
      </c>
      <c r="G47" s="41"/>
      <c r="H47" s="41"/>
      <c r="I47" s="96"/>
      <c r="J47" s="277">
        <f aca="true" t="shared" si="11" ref="J47:L60">+D47+G47</f>
        <v>0</v>
      </c>
      <c r="K47" s="277">
        <f t="shared" si="11"/>
        <v>0</v>
      </c>
      <c r="L47" s="278">
        <f t="shared" si="11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278">
        <f t="shared" si="6"/>
        <v>0</v>
      </c>
      <c r="W47" s="277">
        <f t="shared" si="6"/>
        <v>0</v>
      </c>
      <c r="X47" s="278">
        <f t="shared" si="6"/>
        <v>0</v>
      </c>
      <c r="Y47" s="41"/>
      <c r="Z47" s="41"/>
      <c r="AA47" s="41"/>
      <c r="AB47" s="4"/>
      <c r="AC47" s="5"/>
      <c r="AD47" s="5"/>
      <c r="AE47" s="6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8"/>
        <v>0</v>
      </c>
      <c r="AR47" s="97">
        <f t="shared" si="9"/>
        <v>0</v>
      </c>
      <c r="AS47" s="149">
        <f t="shared" si="10"/>
        <v>0</v>
      </c>
      <c r="AT47" s="15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42"/>
      <c r="E48" s="43"/>
      <c r="F48" s="43">
        <v>0</v>
      </c>
      <c r="G48" s="43"/>
      <c r="H48" s="43"/>
      <c r="I48" s="90"/>
      <c r="J48" s="279">
        <f t="shared" si="11"/>
        <v>0</v>
      </c>
      <c r="K48" s="279">
        <f t="shared" si="11"/>
        <v>0</v>
      </c>
      <c r="L48" s="133">
        <f t="shared" si="11"/>
        <v>0</v>
      </c>
      <c r="M48" s="42">
        <v>71</v>
      </c>
      <c r="N48" s="43">
        <v>21.886</v>
      </c>
      <c r="O48" s="3">
        <v>8093.375</v>
      </c>
      <c r="P48" s="42">
        <v>151</v>
      </c>
      <c r="Q48" s="43">
        <v>73.4806</v>
      </c>
      <c r="R48" s="43">
        <v>27028.563</v>
      </c>
      <c r="S48" s="43"/>
      <c r="T48" s="43"/>
      <c r="U48" s="90"/>
      <c r="V48" s="133">
        <f t="shared" si="6"/>
        <v>151</v>
      </c>
      <c r="W48" s="279">
        <f t="shared" si="6"/>
        <v>73.4806</v>
      </c>
      <c r="X48" s="133">
        <f t="shared" si="6"/>
        <v>27028.563</v>
      </c>
      <c r="Y48" s="43">
        <v>70</v>
      </c>
      <c r="Z48" s="43">
        <v>24.928</v>
      </c>
      <c r="AA48" s="43">
        <v>9750.598</v>
      </c>
      <c r="AB48" s="1"/>
      <c r="AC48" s="2"/>
      <c r="AD48" s="2"/>
      <c r="AE48" s="3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8"/>
        <v>292</v>
      </c>
      <c r="AR48" s="92">
        <f t="shared" si="9"/>
        <v>120.29459999999999</v>
      </c>
      <c r="AS48" s="147">
        <f t="shared" si="10"/>
        <v>44872.53599999999</v>
      </c>
      <c r="AT48" s="148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40"/>
      <c r="E49" s="41"/>
      <c r="F49" s="41">
        <v>0</v>
      </c>
      <c r="G49" s="41"/>
      <c r="H49" s="41"/>
      <c r="I49" s="96"/>
      <c r="J49" s="277">
        <f t="shared" si="11"/>
        <v>0</v>
      </c>
      <c r="K49" s="277">
        <f t="shared" si="11"/>
        <v>0</v>
      </c>
      <c r="L49" s="278">
        <f t="shared" si="11"/>
        <v>0</v>
      </c>
      <c r="M49" s="40">
        <v>1</v>
      </c>
      <c r="N49" s="41">
        <v>0.07</v>
      </c>
      <c r="O49" s="15">
        <v>34.535</v>
      </c>
      <c r="P49" s="40"/>
      <c r="Q49" s="41"/>
      <c r="R49" s="41"/>
      <c r="S49" s="41"/>
      <c r="T49" s="41"/>
      <c r="U49" s="96"/>
      <c r="V49" s="278">
        <f t="shared" si="6"/>
        <v>0</v>
      </c>
      <c r="W49" s="277">
        <f t="shared" si="6"/>
        <v>0</v>
      </c>
      <c r="X49" s="278">
        <f t="shared" si="6"/>
        <v>0</v>
      </c>
      <c r="Y49" s="41"/>
      <c r="Z49" s="41"/>
      <c r="AA49" s="41"/>
      <c r="AB49" s="4"/>
      <c r="AC49" s="5"/>
      <c r="AD49" s="5"/>
      <c r="AE49" s="6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8"/>
        <v>1</v>
      </c>
      <c r="AR49" s="97">
        <f t="shared" si="9"/>
        <v>0.07</v>
      </c>
      <c r="AS49" s="149">
        <f t="shared" si="10"/>
        <v>34.535</v>
      </c>
      <c r="AT49" s="150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42">
        <v>1</v>
      </c>
      <c r="E50" s="43">
        <v>281.479</v>
      </c>
      <c r="F50" s="43">
        <v>60907.161</v>
      </c>
      <c r="G50" s="43"/>
      <c r="H50" s="43"/>
      <c r="I50" s="90"/>
      <c r="J50" s="279">
        <f t="shared" si="11"/>
        <v>1</v>
      </c>
      <c r="K50" s="279">
        <f t="shared" si="11"/>
        <v>281.479</v>
      </c>
      <c r="L50" s="133">
        <f t="shared" si="11"/>
        <v>60907.161</v>
      </c>
      <c r="M50" s="42"/>
      <c r="N50" s="43"/>
      <c r="O50" s="3"/>
      <c r="P50" s="42"/>
      <c r="Q50" s="43"/>
      <c r="R50" s="43"/>
      <c r="S50" s="43"/>
      <c r="T50" s="43"/>
      <c r="U50" s="90"/>
      <c r="V50" s="133">
        <f t="shared" si="6"/>
        <v>0</v>
      </c>
      <c r="W50" s="279">
        <f t="shared" si="6"/>
        <v>0</v>
      </c>
      <c r="X50" s="133">
        <f t="shared" si="6"/>
        <v>0</v>
      </c>
      <c r="Y50" s="43"/>
      <c r="Z50" s="43"/>
      <c r="AA50" s="43"/>
      <c r="AB50" s="1"/>
      <c r="AC50" s="2"/>
      <c r="AD50" s="2"/>
      <c r="AE50" s="3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8"/>
        <v>1</v>
      </c>
      <c r="AR50" s="92">
        <f t="shared" si="9"/>
        <v>281.479</v>
      </c>
      <c r="AS50" s="147">
        <f t="shared" si="10"/>
        <v>60907.161</v>
      </c>
      <c r="AT50" s="148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40"/>
      <c r="E51" s="41"/>
      <c r="F51" s="41">
        <v>0</v>
      </c>
      <c r="G51" s="41"/>
      <c r="H51" s="41"/>
      <c r="I51" s="96"/>
      <c r="J51" s="277">
        <f t="shared" si="11"/>
        <v>0</v>
      </c>
      <c r="K51" s="277">
        <f t="shared" si="11"/>
        <v>0</v>
      </c>
      <c r="L51" s="278">
        <f t="shared" si="11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278">
        <f t="shared" si="6"/>
        <v>0</v>
      </c>
      <c r="W51" s="277">
        <f t="shared" si="6"/>
        <v>0</v>
      </c>
      <c r="X51" s="278">
        <f t="shared" si="6"/>
        <v>0</v>
      </c>
      <c r="Y51" s="41"/>
      <c r="Z51" s="41"/>
      <c r="AA51" s="41"/>
      <c r="AB51" s="4"/>
      <c r="AC51" s="5"/>
      <c r="AD51" s="5"/>
      <c r="AE51" s="6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8"/>
        <v>0</v>
      </c>
      <c r="AR51" s="97">
        <f t="shared" si="9"/>
        <v>0</v>
      </c>
      <c r="AS51" s="149">
        <f t="shared" si="10"/>
        <v>0</v>
      </c>
      <c r="AT51" s="150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42"/>
      <c r="E52" s="43"/>
      <c r="F52" s="43">
        <v>0</v>
      </c>
      <c r="G52" s="43"/>
      <c r="H52" s="43"/>
      <c r="I52" s="90"/>
      <c r="J52" s="279">
        <f t="shared" si="11"/>
        <v>0</v>
      </c>
      <c r="K52" s="279">
        <f t="shared" si="11"/>
        <v>0</v>
      </c>
      <c r="L52" s="133">
        <f t="shared" si="11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133">
        <f t="shared" si="6"/>
        <v>0</v>
      </c>
      <c r="W52" s="279">
        <f t="shared" si="6"/>
        <v>0</v>
      </c>
      <c r="X52" s="133">
        <f t="shared" si="6"/>
        <v>0</v>
      </c>
      <c r="Y52" s="43"/>
      <c r="Z52" s="43"/>
      <c r="AA52" s="43"/>
      <c r="AB52" s="1"/>
      <c r="AC52" s="2"/>
      <c r="AD52" s="2"/>
      <c r="AE52" s="3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8"/>
        <v>0</v>
      </c>
      <c r="AR52" s="92">
        <f t="shared" si="9"/>
        <v>0</v>
      </c>
      <c r="AS52" s="147">
        <f t="shared" si="10"/>
        <v>0</v>
      </c>
      <c r="AT52" s="148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40">
        <v>3</v>
      </c>
      <c r="E53" s="41">
        <v>32.8542</v>
      </c>
      <c r="F53" s="41">
        <v>12999.43</v>
      </c>
      <c r="G53" s="41">
        <v>2</v>
      </c>
      <c r="H53" s="41">
        <v>17.327</v>
      </c>
      <c r="I53" s="96">
        <v>5348.113</v>
      </c>
      <c r="J53" s="277">
        <f t="shared" si="11"/>
        <v>5</v>
      </c>
      <c r="K53" s="277">
        <f t="shared" si="11"/>
        <v>50.181200000000004</v>
      </c>
      <c r="L53" s="278">
        <f t="shared" si="11"/>
        <v>18347.543</v>
      </c>
      <c r="M53" s="40">
        <v>98</v>
      </c>
      <c r="N53" s="41">
        <v>1884.6495</v>
      </c>
      <c r="O53" s="15">
        <v>690057.006</v>
      </c>
      <c r="P53" s="40"/>
      <c r="Q53" s="41"/>
      <c r="R53" s="41"/>
      <c r="S53" s="41"/>
      <c r="T53" s="41"/>
      <c r="U53" s="96"/>
      <c r="V53" s="278">
        <f t="shared" si="6"/>
        <v>0</v>
      </c>
      <c r="W53" s="277">
        <f t="shared" si="6"/>
        <v>0</v>
      </c>
      <c r="X53" s="278">
        <f t="shared" si="6"/>
        <v>0</v>
      </c>
      <c r="Y53" s="41"/>
      <c r="Z53" s="41"/>
      <c r="AA53" s="41"/>
      <c r="AB53" s="4"/>
      <c r="AC53" s="5"/>
      <c r="AD53" s="5"/>
      <c r="AE53" s="6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8"/>
        <v>103</v>
      </c>
      <c r="AR53" s="97">
        <f t="shared" si="9"/>
        <v>1934.8307</v>
      </c>
      <c r="AS53" s="149">
        <f t="shared" si="10"/>
        <v>708404.549</v>
      </c>
      <c r="AT53" s="150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42"/>
      <c r="E54" s="43"/>
      <c r="F54" s="43">
        <v>0</v>
      </c>
      <c r="G54" s="43"/>
      <c r="H54" s="43"/>
      <c r="I54" s="90"/>
      <c r="J54" s="279">
        <f t="shared" si="11"/>
        <v>0</v>
      </c>
      <c r="K54" s="279">
        <f t="shared" si="11"/>
        <v>0</v>
      </c>
      <c r="L54" s="133">
        <f t="shared" si="11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133">
        <f t="shared" si="6"/>
        <v>0</v>
      </c>
      <c r="W54" s="279">
        <f t="shared" si="6"/>
        <v>0</v>
      </c>
      <c r="X54" s="133">
        <f t="shared" si="6"/>
        <v>0</v>
      </c>
      <c r="Y54" s="43"/>
      <c r="Z54" s="43"/>
      <c r="AA54" s="43"/>
      <c r="AB54" s="1"/>
      <c r="AC54" s="2"/>
      <c r="AD54" s="2"/>
      <c r="AE54" s="3"/>
      <c r="AF54" s="2"/>
      <c r="AG54" s="3"/>
      <c r="AH54" s="1">
        <v>2</v>
      </c>
      <c r="AI54" s="2">
        <v>0.0117</v>
      </c>
      <c r="AJ54" s="3">
        <v>25.043</v>
      </c>
      <c r="AK54" s="1"/>
      <c r="AL54" s="2"/>
      <c r="AM54" s="3"/>
      <c r="AN54" s="1">
        <v>1</v>
      </c>
      <c r="AO54" s="2">
        <v>0.0015</v>
      </c>
      <c r="AP54" s="2">
        <v>3.15</v>
      </c>
      <c r="AQ54" s="92">
        <f t="shared" si="8"/>
        <v>3</v>
      </c>
      <c r="AR54" s="92">
        <f t="shared" si="9"/>
        <v>0.0132</v>
      </c>
      <c r="AS54" s="147">
        <f t="shared" si="10"/>
        <v>28.192999999999998</v>
      </c>
      <c r="AT54" s="148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40"/>
      <c r="E55" s="41"/>
      <c r="F55" s="41">
        <v>0</v>
      </c>
      <c r="G55" s="41"/>
      <c r="H55" s="41"/>
      <c r="I55" s="96"/>
      <c r="J55" s="277">
        <f t="shared" si="11"/>
        <v>0</v>
      </c>
      <c r="K55" s="277">
        <f t="shared" si="11"/>
        <v>0</v>
      </c>
      <c r="L55" s="278">
        <f t="shared" si="11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278">
        <f t="shared" si="6"/>
        <v>0</v>
      </c>
      <c r="W55" s="277">
        <f t="shared" si="6"/>
        <v>0</v>
      </c>
      <c r="X55" s="278">
        <f t="shared" si="6"/>
        <v>0</v>
      </c>
      <c r="Y55" s="41"/>
      <c r="Z55" s="41"/>
      <c r="AA55" s="41"/>
      <c r="AB55" s="4"/>
      <c r="AC55" s="5"/>
      <c r="AD55" s="5"/>
      <c r="AE55" s="6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8"/>
        <v>0</v>
      </c>
      <c r="AR55" s="97">
        <f t="shared" si="9"/>
        <v>0</v>
      </c>
      <c r="AS55" s="149">
        <f t="shared" si="10"/>
        <v>0</v>
      </c>
      <c r="AT55" s="15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42"/>
      <c r="E56" s="43"/>
      <c r="F56" s="43">
        <v>0</v>
      </c>
      <c r="G56" s="43"/>
      <c r="H56" s="43"/>
      <c r="I56" s="90"/>
      <c r="J56" s="279">
        <f t="shared" si="11"/>
        <v>0</v>
      </c>
      <c r="K56" s="279">
        <f t="shared" si="11"/>
        <v>0</v>
      </c>
      <c r="L56" s="133">
        <f t="shared" si="11"/>
        <v>0</v>
      </c>
      <c r="M56" s="42">
        <v>17</v>
      </c>
      <c r="N56" s="43">
        <v>3.2851</v>
      </c>
      <c r="O56" s="3">
        <v>3348.037</v>
      </c>
      <c r="P56" s="42"/>
      <c r="Q56" s="43"/>
      <c r="R56" s="43"/>
      <c r="S56" s="43"/>
      <c r="T56" s="43"/>
      <c r="U56" s="90"/>
      <c r="V56" s="133">
        <f t="shared" si="6"/>
        <v>0</v>
      </c>
      <c r="W56" s="279">
        <f t="shared" si="6"/>
        <v>0</v>
      </c>
      <c r="X56" s="133">
        <f t="shared" si="6"/>
        <v>0</v>
      </c>
      <c r="Y56" s="43"/>
      <c r="Z56" s="43"/>
      <c r="AA56" s="43"/>
      <c r="AB56" s="1"/>
      <c r="AC56" s="2"/>
      <c r="AD56" s="2"/>
      <c r="AE56" s="3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8"/>
        <v>17</v>
      </c>
      <c r="AR56" s="92">
        <f t="shared" si="9"/>
        <v>3.2851</v>
      </c>
      <c r="AS56" s="147">
        <f t="shared" si="10"/>
        <v>3348.037</v>
      </c>
      <c r="AT56" s="153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40"/>
      <c r="E57" s="41"/>
      <c r="F57" s="41">
        <v>0</v>
      </c>
      <c r="G57" s="41"/>
      <c r="H57" s="41"/>
      <c r="I57" s="96"/>
      <c r="J57" s="277">
        <f t="shared" si="11"/>
        <v>0</v>
      </c>
      <c r="K57" s="277">
        <f t="shared" si="11"/>
        <v>0</v>
      </c>
      <c r="L57" s="278">
        <f t="shared" si="11"/>
        <v>0</v>
      </c>
      <c r="M57" s="40">
        <v>5</v>
      </c>
      <c r="N57" s="41">
        <v>2.7543</v>
      </c>
      <c r="O57" s="15">
        <v>3127.161</v>
      </c>
      <c r="P57" s="40"/>
      <c r="Q57" s="41"/>
      <c r="R57" s="41"/>
      <c r="S57" s="41"/>
      <c r="T57" s="41"/>
      <c r="U57" s="96"/>
      <c r="V57" s="278">
        <f t="shared" si="6"/>
        <v>0</v>
      </c>
      <c r="W57" s="277">
        <f t="shared" si="6"/>
        <v>0</v>
      </c>
      <c r="X57" s="278">
        <f t="shared" si="6"/>
        <v>0</v>
      </c>
      <c r="Y57" s="41"/>
      <c r="Z57" s="41"/>
      <c r="AA57" s="41"/>
      <c r="AB57" s="4"/>
      <c r="AC57" s="5"/>
      <c r="AD57" s="5"/>
      <c r="AE57" s="6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8"/>
        <v>5</v>
      </c>
      <c r="AR57" s="97">
        <f t="shared" si="9"/>
        <v>2.7543</v>
      </c>
      <c r="AS57" s="149">
        <f t="shared" si="10"/>
        <v>3127.161</v>
      </c>
      <c r="AT57" s="154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44"/>
      <c r="E58" s="45"/>
      <c r="F58" s="45">
        <v>0</v>
      </c>
      <c r="G58" s="45"/>
      <c r="H58" s="45"/>
      <c r="I58" s="109"/>
      <c r="J58" s="280">
        <f t="shared" si="11"/>
        <v>0</v>
      </c>
      <c r="K58" s="280">
        <f t="shared" si="11"/>
        <v>0</v>
      </c>
      <c r="L58" s="281">
        <f t="shared" si="11"/>
        <v>0</v>
      </c>
      <c r="M58" s="44">
        <v>117</v>
      </c>
      <c r="N58" s="45">
        <v>6.4022</v>
      </c>
      <c r="O58" s="19">
        <v>1509.743</v>
      </c>
      <c r="P58" s="44"/>
      <c r="Q58" s="45"/>
      <c r="R58" s="45"/>
      <c r="S58" s="45"/>
      <c r="T58" s="45"/>
      <c r="U58" s="109"/>
      <c r="V58" s="281">
        <f t="shared" si="6"/>
        <v>0</v>
      </c>
      <c r="W58" s="280">
        <f t="shared" si="6"/>
        <v>0</v>
      </c>
      <c r="X58" s="281">
        <f t="shared" si="6"/>
        <v>0</v>
      </c>
      <c r="Y58" s="45">
        <v>12</v>
      </c>
      <c r="Z58" s="45">
        <v>0.1368</v>
      </c>
      <c r="AA58" s="45">
        <v>161.327</v>
      </c>
      <c r="AB58" s="20">
        <v>130</v>
      </c>
      <c r="AC58" s="23">
        <v>127.6584</v>
      </c>
      <c r="AD58" s="23">
        <v>35171.157</v>
      </c>
      <c r="AE58" s="19"/>
      <c r="AF58" s="23"/>
      <c r="AG58" s="19"/>
      <c r="AH58" s="20"/>
      <c r="AI58" s="23"/>
      <c r="AJ58" s="19"/>
      <c r="AK58" s="20"/>
      <c r="AL58" s="23"/>
      <c r="AM58" s="19"/>
      <c r="AN58" s="20">
        <v>57</v>
      </c>
      <c r="AO58" s="23">
        <v>2.0853</v>
      </c>
      <c r="AP58" s="23">
        <v>2451.21</v>
      </c>
      <c r="AQ58" s="146">
        <f t="shared" si="8"/>
        <v>316</v>
      </c>
      <c r="AR58" s="146">
        <f t="shared" si="9"/>
        <v>136.28269999999998</v>
      </c>
      <c r="AS58" s="155">
        <f t="shared" si="10"/>
        <v>39293.437</v>
      </c>
      <c r="AT58" s="156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42"/>
      <c r="E59" s="43"/>
      <c r="F59" s="43">
        <v>0</v>
      </c>
      <c r="G59" s="43"/>
      <c r="H59" s="43"/>
      <c r="I59" s="90"/>
      <c r="J59" s="282">
        <f t="shared" si="11"/>
        <v>0</v>
      </c>
      <c r="K59" s="282">
        <f t="shared" si="11"/>
        <v>0</v>
      </c>
      <c r="L59" s="283">
        <f t="shared" si="11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283">
        <f t="shared" si="6"/>
        <v>0</v>
      </c>
      <c r="W59" s="282">
        <f t="shared" si="6"/>
        <v>0</v>
      </c>
      <c r="X59" s="323">
        <f t="shared" si="6"/>
        <v>0</v>
      </c>
      <c r="Y59" s="42"/>
      <c r="Z59" s="43"/>
      <c r="AA59" s="43"/>
      <c r="AB59" s="1"/>
      <c r="AC59" s="2"/>
      <c r="AD59" s="2"/>
      <c r="AE59" s="3"/>
      <c r="AF59" s="2"/>
      <c r="AG59" s="3"/>
      <c r="AH59" s="1"/>
      <c r="AI59" s="2"/>
      <c r="AJ59" s="3"/>
      <c r="AK59" s="1"/>
      <c r="AL59" s="2"/>
      <c r="AM59" s="3"/>
      <c r="AN59" s="1"/>
      <c r="AO59" s="2"/>
      <c r="AP59" s="2"/>
      <c r="AQ59" s="114">
        <f t="shared" si="8"/>
        <v>0</v>
      </c>
      <c r="AR59" s="114">
        <f aca="true" t="shared" si="12" ref="AR59:AR67">+E59+H59+N59+Q59+T59+Z59+AC59+AF59+AI59+AL59+AO59</f>
        <v>0</v>
      </c>
      <c r="AS59" s="157">
        <f aca="true" t="shared" si="13" ref="AS59:AS67">+F59+I59+O59+R59+U59+AA59+AD59+AG59+AJ59+AM59+AP59</f>
        <v>0</v>
      </c>
      <c r="AT59" s="156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40"/>
      <c r="E60" s="41"/>
      <c r="F60" s="41">
        <v>0</v>
      </c>
      <c r="G60" s="41"/>
      <c r="H60" s="41"/>
      <c r="I60" s="96"/>
      <c r="J60" s="277">
        <f t="shared" si="11"/>
        <v>0</v>
      </c>
      <c r="K60" s="277">
        <f t="shared" si="11"/>
        <v>0</v>
      </c>
      <c r="L60" s="278">
        <f t="shared" si="11"/>
        <v>0</v>
      </c>
      <c r="M60" s="40"/>
      <c r="N60" s="41"/>
      <c r="O60" s="15"/>
      <c r="P60" s="40"/>
      <c r="Q60" s="41"/>
      <c r="R60" s="41"/>
      <c r="S60" s="41"/>
      <c r="T60" s="41"/>
      <c r="U60" s="96"/>
      <c r="V60" s="278">
        <f t="shared" si="6"/>
        <v>0</v>
      </c>
      <c r="W60" s="277">
        <f t="shared" si="6"/>
        <v>0</v>
      </c>
      <c r="X60" s="324">
        <f t="shared" si="6"/>
        <v>0</v>
      </c>
      <c r="Y60" s="40"/>
      <c r="Z60" s="41"/>
      <c r="AA60" s="41"/>
      <c r="AB60" s="4"/>
      <c r="AC60" s="5"/>
      <c r="AD60" s="5"/>
      <c r="AE60" s="6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aca="true" t="shared" si="14" ref="AQ60:AQ67">+D60+G60+M60+P60+S60+Y60+AB60+AE60+AH60+AK60+AN60</f>
        <v>0</v>
      </c>
      <c r="AR60" s="97">
        <f t="shared" si="12"/>
        <v>0</v>
      </c>
      <c r="AS60" s="149">
        <f t="shared" si="13"/>
        <v>0</v>
      </c>
      <c r="AT60" s="154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61</v>
      </c>
      <c r="E61" s="45">
        <v>307.33529999999996</v>
      </c>
      <c r="F61" s="45">
        <v>80430.094</v>
      </c>
      <c r="G61" s="44">
        <v>63</v>
      </c>
      <c r="H61" s="45">
        <v>48.7963</v>
      </c>
      <c r="I61" s="45">
        <v>33536.715</v>
      </c>
      <c r="J61" s="23">
        <f>+J6+J8+J10+J12+J14+J16+J18+J20+J22+J24+J26+J28+J30+J32+J34+J36+J38+J40+J42+J44+J46+J48+J50+J52+J54+J56+J58</f>
        <v>124</v>
      </c>
      <c r="K61" s="23">
        <f>+K6+K8+K10+K12+K14+K16+K18+K20+K22+K24+K26+K28+K30+K32+K34+K36+K38+K40+K42+K44+K46+K48+K50+K52+K54+K56+K58</f>
        <v>356.1316</v>
      </c>
      <c r="L61" s="19">
        <f>+L6+L8+L10+L12+L14+L16+L18+L20+L22+L24+L26+L28+L30+L32+L34+L36+L38+L40+L42+L44+L46+L48+L50+L52+L54+L56+L58</f>
        <v>113966.807</v>
      </c>
      <c r="M61" s="44">
        <v>255</v>
      </c>
      <c r="N61" s="45">
        <v>269.9647</v>
      </c>
      <c r="O61" s="45">
        <v>76736.48000000001</v>
      </c>
      <c r="P61" s="44">
        <v>160</v>
      </c>
      <c r="Q61" s="45">
        <v>125.5214</v>
      </c>
      <c r="R61" s="45">
        <v>37779.130999999994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160</v>
      </c>
      <c r="W61" s="23">
        <f>+W6+W8+W10+W12+W14+W16+W18+W20+W22+W24+W26+W28+W30+W32+W34+W36+W38+W40+W42+W44+W46+W48+W50+W52+W54+W56+W58</f>
        <v>125.5214</v>
      </c>
      <c r="X61" s="314">
        <f>+X6+X8+X10+X12+X14+X16+X18+X20+X22+X24+X26+X28+X30+X32+X34+X36+X38+X40+X42+X44+X46+X48+X50+X52+X54+X56+X58</f>
        <v>37779.130999999994</v>
      </c>
      <c r="Y61" s="290">
        <v>166</v>
      </c>
      <c r="Z61" s="45">
        <v>606.2978</v>
      </c>
      <c r="AA61" s="45">
        <v>94625.886</v>
      </c>
      <c r="AB61" s="44">
        <v>131</v>
      </c>
      <c r="AC61" s="45">
        <v>127.7479</v>
      </c>
      <c r="AD61" s="45">
        <v>35277.653</v>
      </c>
      <c r="AE61" s="44">
        <v>0</v>
      </c>
      <c r="AF61" s="45">
        <v>0</v>
      </c>
      <c r="AG61" s="45">
        <v>0</v>
      </c>
      <c r="AH61" s="44">
        <v>119</v>
      </c>
      <c r="AI61" s="45">
        <v>19.6197</v>
      </c>
      <c r="AJ61" s="45">
        <v>19403.399</v>
      </c>
      <c r="AK61" s="44"/>
      <c r="AL61" s="45"/>
      <c r="AM61" s="45"/>
      <c r="AN61" s="44">
        <v>156</v>
      </c>
      <c r="AO61" s="45">
        <v>10.670300000000001</v>
      </c>
      <c r="AP61" s="45">
        <v>14529.629</v>
      </c>
      <c r="AQ61" s="146">
        <f t="shared" si="14"/>
        <v>1111</v>
      </c>
      <c r="AR61" s="146">
        <f t="shared" si="12"/>
        <v>1515.9534</v>
      </c>
      <c r="AS61" s="155">
        <f t="shared" si="13"/>
        <v>392318.98699999996</v>
      </c>
      <c r="AT61" s="156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14"/>
        <v>0</v>
      </c>
      <c r="AR62" s="92">
        <f t="shared" si="12"/>
        <v>0</v>
      </c>
      <c r="AS62" s="147">
        <f t="shared" si="13"/>
        <v>0</v>
      </c>
      <c r="AT62" s="156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33</v>
      </c>
      <c r="E63" s="41">
        <v>792.483</v>
      </c>
      <c r="F63" s="41">
        <v>704098.212</v>
      </c>
      <c r="G63" s="40">
        <v>44</v>
      </c>
      <c r="H63" s="41">
        <v>501.9248</v>
      </c>
      <c r="I63" s="41">
        <v>204269.48700000002</v>
      </c>
      <c r="J63" s="5">
        <f>+J7+J9+J11+J13+J15+J17+J19+J21+J23+J25+J27+J29+J31+J33+J35+J37+J39+J41+J43+J45+J47+J49+J51+J53+J55+J57+J60</f>
        <v>77</v>
      </c>
      <c r="K63" s="5">
        <f>+K7+K9+K11+K13+K15+K17+K19+K21+K23+K25+K27+K29+K31+K33+K35+K37+K39+K41+K43+K45+K47+K49+K51+K53+K55+K57+K60</f>
        <v>1294.4078</v>
      </c>
      <c r="L63" s="6">
        <f>+L7+L9+L11+L13+L15+L17+L19+L21+L23+L25+L27+L29+L31+L33+L35+L37+L39+L41+L43+L45+L47+L49+L51+L53+L55+L57+L60</f>
        <v>908367.698</v>
      </c>
      <c r="M63" s="40">
        <v>136</v>
      </c>
      <c r="N63" s="41">
        <v>2113.2259</v>
      </c>
      <c r="O63" s="41">
        <v>824964.003</v>
      </c>
      <c r="P63" s="40">
        <v>3</v>
      </c>
      <c r="Q63" s="41">
        <v>468.172</v>
      </c>
      <c r="R63" s="41">
        <v>70265.92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3</v>
      </c>
      <c r="W63" s="5">
        <f>+W7+W9+W11+W13+W15+W17+W19+W21+W23+W25+W27+W29+W31+W33+W35+W37+W39+W41+W43+W45+W47+W49+W51+W53+W55+W57+W60</f>
        <v>468.172</v>
      </c>
      <c r="X63" s="47">
        <f>+X7+X9+X11+X13+X15+X17+X19+X21+X23+X25+X27+X29+X31+X33+X35+X37+X39+X41+X43+X45+X47+X49+X51+X53+X55+X57+X60</f>
        <v>70265.92</v>
      </c>
      <c r="Y63" s="40">
        <v>0</v>
      </c>
      <c r="Z63" s="41">
        <v>0</v>
      </c>
      <c r="AA63" s="41">
        <v>0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14"/>
        <v>216</v>
      </c>
      <c r="AR63" s="97">
        <f t="shared" si="12"/>
        <v>3875.8057</v>
      </c>
      <c r="AS63" s="149">
        <f t="shared" si="13"/>
        <v>1803597.622</v>
      </c>
      <c r="AT63" s="154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42"/>
      <c r="E64" s="43"/>
      <c r="F64" s="43">
        <v>0</v>
      </c>
      <c r="G64" s="43">
        <v>219</v>
      </c>
      <c r="H64" s="43">
        <v>423.3657</v>
      </c>
      <c r="I64" s="90">
        <v>149537.931</v>
      </c>
      <c r="J64" s="279">
        <f aca="true" t="shared" si="15" ref="J64:L70">+D64+G64</f>
        <v>219</v>
      </c>
      <c r="K64" s="279">
        <f t="shared" si="15"/>
        <v>423.3657</v>
      </c>
      <c r="L64" s="133">
        <f t="shared" si="15"/>
        <v>149537.931</v>
      </c>
      <c r="M64" s="42">
        <v>116</v>
      </c>
      <c r="N64" s="43">
        <v>2.6938</v>
      </c>
      <c r="O64" s="3">
        <v>2203.751</v>
      </c>
      <c r="P64" s="42">
        <v>312</v>
      </c>
      <c r="Q64" s="43">
        <v>33.6702</v>
      </c>
      <c r="R64" s="43">
        <v>17312.208</v>
      </c>
      <c r="S64" s="43"/>
      <c r="T64" s="43"/>
      <c r="U64" s="90"/>
      <c r="V64" s="133">
        <f t="shared" si="6"/>
        <v>312</v>
      </c>
      <c r="W64" s="279">
        <f t="shared" si="6"/>
        <v>33.6702</v>
      </c>
      <c r="X64" s="325">
        <f t="shared" si="6"/>
        <v>17312.208</v>
      </c>
      <c r="Y64" s="42">
        <v>34</v>
      </c>
      <c r="Z64" s="43">
        <v>89.3547</v>
      </c>
      <c r="AA64" s="43">
        <v>6629.396</v>
      </c>
      <c r="AB64" s="1">
        <v>5</v>
      </c>
      <c r="AC64" s="2">
        <v>0.136</v>
      </c>
      <c r="AD64" s="2">
        <v>230.371</v>
      </c>
      <c r="AE64" s="3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14"/>
        <v>686</v>
      </c>
      <c r="AR64" s="92">
        <f t="shared" si="12"/>
        <v>549.2204</v>
      </c>
      <c r="AS64" s="147">
        <f t="shared" si="13"/>
        <v>175913.65700000004</v>
      </c>
      <c r="AT64" s="148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40">
        <v>415</v>
      </c>
      <c r="E65" s="41">
        <v>67.7976</v>
      </c>
      <c r="F65" s="41">
        <v>66732.556</v>
      </c>
      <c r="G65" s="41">
        <v>54</v>
      </c>
      <c r="H65" s="41">
        <v>612.5709</v>
      </c>
      <c r="I65" s="96">
        <v>261757.703</v>
      </c>
      <c r="J65" s="277">
        <f t="shared" si="15"/>
        <v>469</v>
      </c>
      <c r="K65" s="277">
        <f t="shared" si="15"/>
        <v>680.3685</v>
      </c>
      <c r="L65" s="278">
        <f t="shared" si="15"/>
        <v>328490.259</v>
      </c>
      <c r="M65" s="40"/>
      <c r="N65" s="41"/>
      <c r="O65" s="15"/>
      <c r="P65" s="40">
        <v>2</v>
      </c>
      <c r="Q65" s="41">
        <v>0.66</v>
      </c>
      <c r="R65" s="41">
        <v>364.896</v>
      </c>
      <c r="S65" s="41"/>
      <c r="T65" s="41"/>
      <c r="U65" s="96"/>
      <c r="V65" s="278">
        <f t="shared" si="6"/>
        <v>2</v>
      </c>
      <c r="W65" s="277">
        <f t="shared" si="6"/>
        <v>0.66</v>
      </c>
      <c r="X65" s="324">
        <f t="shared" si="6"/>
        <v>364.896</v>
      </c>
      <c r="Y65" s="40">
        <v>1</v>
      </c>
      <c r="Z65" s="41">
        <v>30</v>
      </c>
      <c r="AA65" s="41">
        <v>1433.25</v>
      </c>
      <c r="AB65" s="4"/>
      <c r="AC65" s="5"/>
      <c r="AD65" s="5"/>
      <c r="AE65" s="6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14"/>
        <v>472</v>
      </c>
      <c r="AR65" s="97">
        <f t="shared" si="12"/>
        <v>711.0285</v>
      </c>
      <c r="AS65" s="149">
        <f t="shared" si="13"/>
        <v>330288.405</v>
      </c>
      <c r="AT65" s="150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42"/>
      <c r="E66" s="43"/>
      <c r="F66" s="43">
        <v>0</v>
      </c>
      <c r="G66" s="43"/>
      <c r="H66" s="43"/>
      <c r="I66" s="90"/>
      <c r="J66" s="279">
        <f t="shared" si="15"/>
        <v>0</v>
      </c>
      <c r="K66" s="279">
        <f t="shared" si="15"/>
        <v>0</v>
      </c>
      <c r="L66" s="133">
        <f t="shared" si="15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133">
        <f t="shared" si="6"/>
        <v>0</v>
      </c>
      <c r="W66" s="279">
        <f t="shared" si="6"/>
        <v>0</v>
      </c>
      <c r="X66" s="325">
        <f t="shared" si="6"/>
        <v>0</v>
      </c>
      <c r="Y66" s="42"/>
      <c r="Z66" s="43"/>
      <c r="AA66" s="43"/>
      <c r="AB66" s="1"/>
      <c r="AC66" s="2"/>
      <c r="AD66" s="2"/>
      <c r="AE66" s="3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14"/>
        <v>0</v>
      </c>
      <c r="AR66" s="92">
        <f t="shared" si="12"/>
        <v>0</v>
      </c>
      <c r="AS66" s="147">
        <f t="shared" si="13"/>
        <v>0</v>
      </c>
      <c r="AT66" s="148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40"/>
      <c r="E67" s="41"/>
      <c r="F67" s="41">
        <v>0</v>
      </c>
      <c r="G67" s="41"/>
      <c r="H67" s="41"/>
      <c r="I67" s="96"/>
      <c r="J67" s="277">
        <f t="shared" si="15"/>
        <v>0</v>
      </c>
      <c r="K67" s="277">
        <f t="shared" si="15"/>
        <v>0</v>
      </c>
      <c r="L67" s="278">
        <f t="shared" si="15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278">
        <f t="shared" si="6"/>
        <v>0</v>
      </c>
      <c r="W67" s="277">
        <f t="shared" si="6"/>
        <v>0</v>
      </c>
      <c r="X67" s="324">
        <f t="shared" si="6"/>
        <v>0</v>
      </c>
      <c r="Y67" s="40"/>
      <c r="Z67" s="41"/>
      <c r="AA67" s="41"/>
      <c r="AB67" s="4"/>
      <c r="AC67" s="5"/>
      <c r="AD67" s="5"/>
      <c r="AE67" s="6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14"/>
        <v>0</v>
      </c>
      <c r="AR67" s="97">
        <f t="shared" si="12"/>
        <v>0</v>
      </c>
      <c r="AS67" s="149">
        <f t="shared" si="13"/>
        <v>0</v>
      </c>
      <c r="AT67" s="15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61</v>
      </c>
      <c r="E68" s="43">
        <v>307.33529999999996</v>
      </c>
      <c r="F68" s="43">
        <v>80430.094</v>
      </c>
      <c r="G68" s="42">
        <v>282</v>
      </c>
      <c r="H68" s="43">
        <v>472.16200000000003</v>
      </c>
      <c r="I68" s="43">
        <v>183074.646</v>
      </c>
      <c r="J68" s="279">
        <f t="shared" si="15"/>
        <v>343</v>
      </c>
      <c r="K68" s="279">
        <f t="shared" si="15"/>
        <v>779.4973</v>
      </c>
      <c r="L68" s="133">
        <f t="shared" si="15"/>
        <v>263504.74</v>
      </c>
      <c r="M68" s="42">
        <v>371</v>
      </c>
      <c r="N68" s="43">
        <v>272.6585</v>
      </c>
      <c r="O68" s="43">
        <v>78940.23100000001</v>
      </c>
      <c r="P68" s="42">
        <v>472</v>
      </c>
      <c r="Q68" s="43">
        <v>159.1916</v>
      </c>
      <c r="R68" s="43">
        <v>55091.33899999999</v>
      </c>
      <c r="S68" s="42">
        <v>0</v>
      </c>
      <c r="T68" s="43">
        <v>0</v>
      </c>
      <c r="U68" s="43">
        <v>0</v>
      </c>
      <c r="V68" s="133">
        <f t="shared" si="6"/>
        <v>472</v>
      </c>
      <c r="W68" s="279">
        <f t="shared" si="6"/>
        <v>159.1916</v>
      </c>
      <c r="X68" s="325">
        <f t="shared" si="6"/>
        <v>55091.33899999999</v>
      </c>
      <c r="Y68" s="42">
        <v>200</v>
      </c>
      <c r="Z68" s="43">
        <v>695.6525</v>
      </c>
      <c r="AA68" s="43">
        <v>101255.28199999999</v>
      </c>
      <c r="AB68" s="42">
        <v>136</v>
      </c>
      <c r="AC68" s="43">
        <v>127.8839</v>
      </c>
      <c r="AD68" s="43">
        <v>35508.024</v>
      </c>
      <c r="AE68" s="42">
        <v>0</v>
      </c>
      <c r="AF68" s="43">
        <v>0</v>
      </c>
      <c r="AG68" s="43">
        <v>0</v>
      </c>
      <c r="AH68" s="42">
        <v>119</v>
      </c>
      <c r="AI68" s="43">
        <v>19.6197</v>
      </c>
      <c r="AJ68" s="43">
        <v>19403.399</v>
      </c>
      <c r="AK68" s="42">
        <v>0</v>
      </c>
      <c r="AL68" s="43">
        <v>0</v>
      </c>
      <c r="AM68" s="43">
        <v>0</v>
      </c>
      <c r="AN68" s="42">
        <v>156</v>
      </c>
      <c r="AO68" s="43">
        <v>10.670300000000001</v>
      </c>
      <c r="AP68" s="43">
        <v>14529.629</v>
      </c>
      <c r="AQ68" s="92">
        <f>+AQ61+AQ64+AQ66</f>
        <v>1797</v>
      </c>
      <c r="AR68" s="92">
        <f>+AR61+AR64+AR66</f>
        <v>2065.1738</v>
      </c>
      <c r="AS68" s="147">
        <f>+AS61+AS64+AS66</f>
        <v>568232.644</v>
      </c>
      <c r="AT68" s="153" t="s">
        <v>10</v>
      </c>
      <c r="AU68" s="391" t="s">
        <v>112</v>
      </c>
      <c r="AV68" s="396"/>
      <c r="AW68" s="71"/>
    </row>
    <row r="69" spans="1:49" ht="18.75">
      <c r="A69" s="397"/>
      <c r="B69" s="398"/>
      <c r="C69" s="95" t="s">
        <v>11</v>
      </c>
      <c r="D69" s="40">
        <v>448</v>
      </c>
      <c r="E69" s="41">
        <v>860.2805999999999</v>
      </c>
      <c r="F69" s="41">
        <v>770830.768</v>
      </c>
      <c r="G69" s="40">
        <v>98</v>
      </c>
      <c r="H69" s="41">
        <v>1114.4957</v>
      </c>
      <c r="I69" s="41">
        <v>466027.19000000006</v>
      </c>
      <c r="J69" s="277">
        <f t="shared" si="15"/>
        <v>546</v>
      </c>
      <c r="K69" s="277">
        <f t="shared" si="15"/>
        <v>1974.7763</v>
      </c>
      <c r="L69" s="278">
        <f t="shared" si="15"/>
        <v>1236857.958</v>
      </c>
      <c r="M69" s="40">
        <v>136</v>
      </c>
      <c r="N69" s="41">
        <v>2113.2259</v>
      </c>
      <c r="O69" s="41">
        <v>824964.003</v>
      </c>
      <c r="P69" s="40">
        <v>5</v>
      </c>
      <c r="Q69" s="41">
        <v>468.83200000000005</v>
      </c>
      <c r="R69" s="41">
        <v>70630.81599999999</v>
      </c>
      <c r="S69" s="40">
        <v>0</v>
      </c>
      <c r="T69" s="41">
        <v>0</v>
      </c>
      <c r="U69" s="41">
        <v>0</v>
      </c>
      <c r="V69" s="278">
        <f t="shared" si="6"/>
        <v>5</v>
      </c>
      <c r="W69" s="277">
        <f t="shared" si="6"/>
        <v>468.83200000000005</v>
      </c>
      <c r="X69" s="324">
        <f t="shared" si="6"/>
        <v>70630.81599999999</v>
      </c>
      <c r="Y69" s="40">
        <v>1</v>
      </c>
      <c r="Z69" s="41">
        <v>30</v>
      </c>
      <c r="AA69" s="41">
        <v>1433.25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>+AQ63+AQ65+AQ67</f>
        <v>688</v>
      </c>
      <c r="AR69" s="97">
        <f>+AR63+AR65+AR67</f>
        <v>4586.8342</v>
      </c>
      <c r="AS69" s="149">
        <f>+AS63+AS65+AS67</f>
        <v>2133886.027</v>
      </c>
      <c r="AT69" s="154" t="s">
        <v>11</v>
      </c>
      <c r="AU69" s="393"/>
      <c r="AV69" s="398"/>
      <c r="AW69" s="71"/>
    </row>
    <row r="70" spans="1:49" ht="19.5" thickBot="1">
      <c r="A70" s="399" t="s">
        <v>113</v>
      </c>
      <c r="B70" s="400" t="s">
        <v>56</v>
      </c>
      <c r="C70" s="401"/>
      <c r="D70" s="44"/>
      <c r="E70" s="45"/>
      <c r="F70" s="45"/>
      <c r="G70" s="45"/>
      <c r="H70" s="45"/>
      <c r="I70" s="109"/>
      <c r="J70" s="288">
        <f t="shared" si="15"/>
        <v>0</v>
      </c>
      <c r="K70" s="288">
        <f t="shared" si="15"/>
        <v>0</v>
      </c>
      <c r="L70" s="289">
        <f t="shared" si="15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289">
        <f t="shared" si="6"/>
        <v>0</v>
      </c>
      <c r="W70" s="288">
        <f t="shared" si="6"/>
        <v>0</v>
      </c>
      <c r="X70" s="326">
        <f t="shared" si="6"/>
        <v>0</v>
      </c>
      <c r="Y70" s="44"/>
      <c r="Z70" s="45"/>
      <c r="AA70" s="45"/>
      <c r="AB70" s="52"/>
      <c r="AC70" s="53"/>
      <c r="AD70" s="53"/>
      <c r="AE70" s="54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/>
      <c r="AR70" s="53">
        <f>+E70+H70+N70+Q70+T70+Z70+AC70+AF70+AI70+AL70+AO70</f>
        <v>0</v>
      </c>
      <c r="AS70" s="54">
        <f>+F70+I70+O70+R70+U70+AA70+AD70+AG70+AJ70+AM70+AP70</f>
        <v>0</v>
      </c>
      <c r="AT70" s="400" t="s">
        <v>113</v>
      </c>
      <c r="AU70" s="400" t="s">
        <v>56</v>
      </c>
      <c r="AV70" s="403"/>
      <c r="AW70" s="71"/>
    </row>
    <row r="71" spans="1:49" ht="19.5" thickBot="1">
      <c r="A71" s="386" t="s">
        <v>114</v>
      </c>
      <c r="B71" s="387" t="s">
        <v>57</v>
      </c>
      <c r="C71" s="388"/>
      <c r="D71" s="119">
        <v>509</v>
      </c>
      <c r="E71" s="119">
        <v>1167.6158999999998</v>
      </c>
      <c r="F71" s="119">
        <v>851260.8620000001</v>
      </c>
      <c r="G71" s="119">
        <v>380</v>
      </c>
      <c r="H71" s="119">
        <v>1586.6577</v>
      </c>
      <c r="I71" s="119">
        <v>649101.8360000001</v>
      </c>
      <c r="J71" s="121">
        <f>J68+J69</f>
        <v>889</v>
      </c>
      <c r="K71" s="121">
        <f>K68+K69</f>
        <v>2754.2736</v>
      </c>
      <c r="L71" s="121">
        <f>L68+L69</f>
        <v>1500362.698</v>
      </c>
      <c r="M71" s="119">
        <v>507</v>
      </c>
      <c r="N71" s="119">
        <v>2385.8844</v>
      </c>
      <c r="O71" s="119">
        <v>903904.234</v>
      </c>
      <c r="P71" s="119">
        <v>477</v>
      </c>
      <c r="Q71" s="119">
        <v>628.0236</v>
      </c>
      <c r="R71" s="119">
        <v>125722.15499999998</v>
      </c>
      <c r="S71" s="119">
        <v>0</v>
      </c>
      <c r="T71" s="119">
        <v>0</v>
      </c>
      <c r="U71" s="119">
        <v>0</v>
      </c>
      <c r="V71" s="121">
        <f>V68+V69+V70</f>
        <v>477</v>
      </c>
      <c r="W71" s="121">
        <f>W68+W69+W70</f>
        <v>628.0236</v>
      </c>
      <c r="X71" s="322">
        <f>X68+X69+X70</f>
        <v>125722.15499999998</v>
      </c>
      <c r="Y71" s="316">
        <v>201</v>
      </c>
      <c r="Z71" s="119">
        <v>725.6525</v>
      </c>
      <c r="AA71" s="119">
        <v>102688.53199999999</v>
      </c>
      <c r="AB71" s="119">
        <v>136</v>
      </c>
      <c r="AC71" s="119">
        <v>127.8839</v>
      </c>
      <c r="AD71" s="119">
        <v>35508.024</v>
      </c>
      <c r="AE71" s="119">
        <v>0</v>
      </c>
      <c r="AF71" s="119">
        <v>0</v>
      </c>
      <c r="AG71" s="119">
        <v>0</v>
      </c>
      <c r="AH71" s="119">
        <v>119</v>
      </c>
      <c r="AI71" s="119">
        <v>19.6197</v>
      </c>
      <c r="AJ71" s="119">
        <v>19403.399</v>
      </c>
      <c r="AK71" s="119">
        <v>0</v>
      </c>
      <c r="AL71" s="119">
        <v>0</v>
      </c>
      <c r="AM71" s="119">
        <v>0</v>
      </c>
      <c r="AN71" s="119">
        <v>156</v>
      </c>
      <c r="AO71" s="119">
        <v>10.670300000000001</v>
      </c>
      <c r="AP71" s="119">
        <v>14529.629</v>
      </c>
      <c r="AQ71" s="310">
        <f>AN71+AK71+AH71+AE71+AB71+Y71+S71+P71+M71+G71+D71</f>
        <v>2485</v>
      </c>
      <c r="AR71" s="310">
        <f>AO71+AL71+AI71+AF71+AC71+Z71+T71+Q71+N71+H71+E71</f>
        <v>6652.008</v>
      </c>
      <c r="AS71" s="121">
        <f>AP71+AM71+AJ71+AG71+AD71+AA71+U71+R71+O71+I71+F71</f>
        <v>2702118.671</v>
      </c>
      <c r="AT71" s="387" t="s">
        <v>114</v>
      </c>
      <c r="AU71" s="387" t="s">
        <v>57</v>
      </c>
      <c r="AV71" s="390" t="s">
        <v>0</v>
      </c>
      <c r="AW71" s="7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B8:B9"/>
    <mergeCell ref="AU8:AU9"/>
    <mergeCell ref="B10:B11"/>
    <mergeCell ref="AU10:AU11"/>
    <mergeCell ref="B12:B13"/>
    <mergeCell ref="AU12:AU13"/>
    <mergeCell ref="A68:B69"/>
    <mergeCell ref="AU68:AV69"/>
    <mergeCell ref="A70:C70"/>
    <mergeCell ref="AT70:AV70"/>
    <mergeCell ref="B64:B65"/>
    <mergeCell ref="AU64:AU65"/>
    <mergeCell ref="B66:B67"/>
    <mergeCell ref="AU66:AU67"/>
    <mergeCell ref="AU59:AV59"/>
    <mergeCell ref="A62:B62"/>
    <mergeCell ref="AU62:AV62"/>
    <mergeCell ref="B54:B55"/>
    <mergeCell ref="AU54:AU55"/>
    <mergeCell ref="A56:B57"/>
    <mergeCell ref="AU56:AV57"/>
    <mergeCell ref="A59:B59"/>
    <mergeCell ref="B50:B51"/>
    <mergeCell ref="AU50:AU51"/>
    <mergeCell ref="B52:B53"/>
    <mergeCell ref="AU52:AU53"/>
    <mergeCell ref="B46:B47"/>
    <mergeCell ref="AU46:AU47"/>
    <mergeCell ref="B48:B49"/>
    <mergeCell ref="AU48:AU49"/>
    <mergeCell ref="B42:B43"/>
    <mergeCell ref="AU42:AU43"/>
    <mergeCell ref="B44:B45"/>
    <mergeCell ref="AU44:AU45"/>
    <mergeCell ref="B38:B39"/>
    <mergeCell ref="AU38:AU39"/>
    <mergeCell ref="B40:B41"/>
    <mergeCell ref="AU40:AU41"/>
    <mergeCell ref="AU24:AU25"/>
    <mergeCell ref="B34:B35"/>
    <mergeCell ref="AU34:AU35"/>
    <mergeCell ref="B36:B37"/>
    <mergeCell ref="AU36:AU37"/>
    <mergeCell ref="B30:B31"/>
    <mergeCell ref="AU30:AU31"/>
    <mergeCell ref="B32:B33"/>
    <mergeCell ref="AU32:AU33"/>
    <mergeCell ref="AU16:AU17"/>
    <mergeCell ref="B18:B19"/>
    <mergeCell ref="AU18:AU19"/>
    <mergeCell ref="B26:B27"/>
    <mergeCell ref="AU26:AU27"/>
    <mergeCell ref="B28:B29"/>
    <mergeCell ref="AU28:AU29"/>
    <mergeCell ref="B22:B23"/>
    <mergeCell ref="AU22:AU23"/>
    <mergeCell ref="B24:B25"/>
    <mergeCell ref="A1:X1"/>
    <mergeCell ref="S3:U3"/>
    <mergeCell ref="B6:B7"/>
    <mergeCell ref="AU6:AU7"/>
    <mergeCell ref="AB3:AD3"/>
    <mergeCell ref="B20:B21"/>
    <mergeCell ref="AU20:AU21"/>
    <mergeCell ref="B14:B15"/>
    <mergeCell ref="AU14:AU15"/>
    <mergeCell ref="B16:B17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73"/>
  <sheetViews>
    <sheetView zoomScale="60" zoomScaleNormal="60" zoomScaleSheetLayoutView="55" zoomScalePageLayoutView="0" workbookViewId="0" topLeftCell="A1">
      <pane xSplit="3" ySplit="5" topLeftCell="AI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7.625" style="55" customWidth="1"/>
    <col min="13" max="13" width="12.625" style="55" customWidth="1"/>
    <col min="14" max="14" width="16.625" style="55" customWidth="1"/>
    <col min="15" max="15" width="17.625" style="55" customWidth="1"/>
    <col min="16" max="16" width="12.625" style="55" customWidth="1"/>
    <col min="17" max="17" width="16.625" style="55" customWidth="1"/>
    <col min="18" max="18" width="18.1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6" width="16.625" style="55" customWidth="1"/>
    <col min="27" max="27" width="17.8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82"/>
      <c r="B1" s="382"/>
      <c r="C1" s="382"/>
      <c r="D1" s="382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48" ht="19.5" thickBot="1">
      <c r="A2" s="58"/>
      <c r="B2" s="58" t="s">
        <v>103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103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101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79" t="s">
        <v>87</v>
      </c>
      <c r="T3" s="380"/>
      <c r="U3" s="404"/>
      <c r="V3" s="66" t="s">
        <v>88</v>
      </c>
      <c r="W3" s="67"/>
      <c r="X3" s="125"/>
      <c r="Y3" s="379" t="s">
        <v>89</v>
      </c>
      <c r="Z3" s="380"/>
      <c r="AA3" s="381"/>
      <c r="AB3" s="379" t="s">
        <v>79</v>
      </c>
      <c r="AC3" s="380"/>
      <c r="AD3" s="381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63" t="s">
        <v>9</v>
      </c>
      <c r="C6" s="89" t="s">
        <v>10</v>
      </c>
      <c r="D6" s="42"/>
      <c r="E6" s="43"/>
      <c r="F6" s="43">
        <v>0</v>
      </c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/>
      <c r="N6" s="43"/>
      <c r="O6" s="11"/>
      <c r="P6" s="42">
        <v>0</v>
      </c>
      <c r="Q6" s="43">
        <v>0</v>
      </c>
      <c r="R6" s="43">
        <v>0</v>
      </c>
      <c r="S6" s="43"/>
      <c r="T6" s="43"/>
      <c r="U6" s="90"/>
      <c r="V6" s="91">
        <f aca="true" t="shared" si="1" ref="V6:X21">+P6+S6</f>
        <v>0</v>
      </c>
      <c r="W6" s="91">
        <f t="shared" si="1"/>
        <v>0</v>
      </c>
      <c r="X6" s="91">
        <f t="shared" si="1"/>
        <v>0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+D6+G6+M6+P6+S6+Y6+AB6+AE6+AH6+AK6+AN6</f>
        <v>0</v>
      </c>
      <c r="AR6" s="92">
        <f>+E6+H6+N6+Q6+T6+Z6+AC6+AF6+AI6+AL6+AO6</f>
        <v>0</v>
      </c>
      <c r="AS6" s="92">
        <f>+F6+I6+O6+R6+U6+AA6+AD6+AG6+AJ6+AM6+AP6</f>
        <v>0</v>
      </c>
      <c r="AT6" s="93" t="s">
        <v>10</v>
      </c>
      <c r="AU6" s="363" t="s">
        <v>9</v>
      </c>
      <c r="AV6" s="94" t="s">
        <v>8</v>
      </c>
      <c r="AW6" s="71"/>
    </row>
    <row r="7" spans="1:49" ht="18.75">
      <c r="A7" s="88"/>
      <c r="B7" s="364"/>
      <c r="C7" s="95" t="s">
        <v>11</v>
      </c>
      <c r="D7" s="40">
        <v>3</v>
      </c>
      <c r="E7" s="41">
        <v>20.538</v>
      </c>
      <c r="F7" s="39">
        <v>16178.463</v>
      </c>
      <c r="G7" s="41">
        <v>1</v>
      </c>
      <c r="H7" s="41">
        <v>48.919</v>
      </c>
      <c r="I7" s="96">
        <v>18331.835</v>
      </c>
      <c r="J7" s="277">
        <f t="shared" si="0"/>
        <v>4</v>
      </c>
      <c r="K7" s="277">
        <f t="shared" si="0"/>
        <v>69.457</v>
      </c>
      <c r="L7" s="278">
        <f t="shared" si="0"/>
        <v>34510.297999999995</v>
      </c>
      <c r="M7" s="40">
        <v>15</v>
      </c>
      <c r="N7" s="41">
        <v>770.0345</v>
      </c>
      <c r="O7" s="15">
        <v>269641.924</v>
      </c>
      <c r="P7" s="40">
        <v>4</v>
      </c>
      <c r="Q7" s="41">
        <v>1256.694</v>
      </c>
      <c r="R7" s="41">
        <v>188826.784</v>
      </c>
      <c r="S7" s="41"/>
      <c r="T7" s="41"/>
      <c r="U7" s="96"/>
      <c r="V7" s="41">
        <f t="shared" si="1"/>
        <v>4</v>
      </c>
      <c r="W7" s="41">
        <f t="shared" si="1"/>
        <v>1256.694</v>
      </c>
      <c r="X7" s="41">
        <f t="shared" si="1"/>
        <v>188826.784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2" ref="AQ7:AQ70">+D7+G7+M7+P7+S7+Y7+AB7+AE7+AH7+AK7+AN7</f>
        <v>23</v>
      </c>
      <c r="AR7" s="97">
        <f aca="true" t="shared" si="3" ref="AR7:AR70">+E7+H7+N7+Q7+T7+Z7+AC7+AF7+AI7+AL7+AO7</f>
        <v>2096.1855</v>
      </c>
      <c r="AS7" s="97">
        <f aca="true" t="shared" si="4" ref="AS7:AS70">+F7+I7+O7+R7+U7+AA7+AD7+AG7+AJ7+AM7+AP7</f>
        <v>492979.00600000005</v>
      </c>
      <c r="AT7" s="98" t="s">
        <v>11</v>
      </c>
      <c r="AU7" s="364"/>
      <c r="AV7" s="94"/>
      <c r="AW7" s="71"/>
    </row>
    <row r="8" spans="1:49" ht="18.75">
      <c r="A8" s="88" t="s">
        <v>12</v>
      </c>
      <c r="B8" s="363" t="s">
        <v>13</v>
      </c>
      <c r="C8" s="99" t="s">
        <v>10</v>
      </c>
      <c r="D8" s="42"/>
      <c r="E8" s="43"/>
      <c r="F8" s="43">
        <v>0</v>
      </c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/>
      <c r="N8" s="43"/>
      <c r="O8" s="3"/>
      <c r="P8" s="42">
        <v>0</v>
      </c>
      <c r="Q8" s="43">
        <v>0</v>
      </c>
      <c r="R8" s="43">
        <v>0</v>
      </c>
      <c r="S8" s="43"/>
      <c r="T8" s="43"/>
      <c r="U8" s="90"/>
      <c r="V8" s="43">
        <f t="shared" si="1"/>
        <v>0</v>
      </c>
      <c r="W8" s="43">
        <f t="shared" si="1"/>
        <v>0</v>
      </c>
      <c r="X8" s="43">
        <f t="shared" si="1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0</v>
      </c>
      <c r="AR8" s="92">
        <f t="shared" si="3"/>
        <v>0</v>
      </c>
      <c r="AS8" s="92">
        <f t="shared" si="4"/>
        <v>0</v>
      </c>
      <c r="AT8" s="93" t="s">
        <v>10</v>
      </c>
      <c r="AU8" s="363" t="s">
        <v>13</v>
      </c>
      <c r="AV8" s="94" t="s">
        <v>12</v>
      </c>
      <c r="AW8" s="71"/>
    </row>
    <row r="9" spans="1:49" ht="18.75">
      <c r="A9" s="88"/>
      <c r="B9" s="364"/>
      <c r="C9" s="95" t="s">
        <v>11</v>
      </c>
      <c r="D9" s="40"/>
      <c r="E9" s="41"/>
      <c r="F9" s="41">
        <v>0</v>
      </c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>
        <v>3</v>
      </c>
      <c r="N9" s="41">
        <v>338.411</v>
      </c>
      <c r="O9" s="15">
        <v>27917.641</v>
      </c>
      <c r="P9" s="40">
        <v>1</v>
      </c>
      <c r="Q9" s="41">
        <v>158.363</v>
      </c>
      <c r="R9" s="41">
        <v>12381.353</v>
      </c>
      <c r="S9" s="41"/>
      <c r="T9" s="41"/>
      <c r="U9" s="96"/>
      <c r="V9" s="41">
        <f t="shared" si="1"/>
        <v>1</v>
      </c>
      <c r="W9" s="41">
        <f t="shared" si="1"/>
        <v>158.363</v>
      </c>
      <c r="X9" s="41">
        <f t="shared" si="1"/>
        <v>12381.353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4</v>
      </c>
      <c r="AR9" s="97">
        <f t="shared" si="3"/>
        <v>496.774</v>
      </c>
      <c r="AS9" s="97">
        <f t="shared" si="4"/>
        <v>40298.994</v>
      </c>
      <c r="AT9" s="98" t="s">
        <v>11</v>
      </c>
      <c r="AU9" s="364"/>
      <c r="AV9" s="94"/>
      <c r="AW9" s="71"/>
    </row>
    <row r="10" spans="1:49" ht="18.75">
      <c r="A10" s="88" t="s">
        <v>14</v>
      </c>
      <c r="B10" s="363" t="s">
        <v>15</v>
      </c>
      <c r="C10" s="99" t="s">
        <v>10</v>
      </c>
      <c r="D10" s="42"/>
      <c r="E10" s="43"/>
      <c r="F10" s="43">
        <v>0</v>
      </c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>
        <v>0</v>
      </c>
      <c r="Q10" s="43">
        <v>0</v>
      </c>
      <c r="R10" s="43">
        <v>0</v>
      </c>
      <c r="S10" s="43"/>
      <c r="T10" s="43"/>
      <c r="U10" s="90"/>
      <c r="V10" s="43">
        <f t="shared" si="1"/>
        <v>0</v>
      </c>
      <c r="W10" s="43">
        <f t="shared" si="1"/>
        <v>0</v>
      </c>
      <c r="X10" s="43">
        <f t="shared" si="1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63" t="s">
        <v>15</v>
      </c>
      <c r="AV10" s="94" t="s">
        <v>14</v>
      </c>
      <c r="AW10" s="71"/>
    </row>
    <row r="11" spans="1:49" ht="18.75">
      <c r="A11" s="100"/>
      <c r="B11" s="364"/>
      <c r="C11" s="95" t="s">
        <v>11</v>
      </c>
      <c r="D11" s="40"/>
      <c r="E11" s="41"/>
      <c r="F11" s="41">
        <v>0</v>
      </c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>
        <v>0</v>
      </c>
      <c r="Q11" s="41">
        <v>0</v>
      </c>
      <c r="R11" s="41">
        <v>0</v>
      </c>
      <c r="S11" s="41"/>
      <c r="T11" s="41"/>
      <c r="U11" s="96"/>
      <c r="V11" s="41">
        <f t="shared" si="1"/>
        <v>0</v>
      </c>
      <c r="W11" s="41">
        <f t="shared" si="1"/>
        <v>0</v>
      </c>
      <c r="X11" s="41">
        <f t="shared" si="1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64"/>
      <c r="AV11" s="102"/>
      <c r="AW11" s="71"/>
    </row>
    <row r="12" spans="1:49" ht="18.75">
      <c r="A12" s="88"/>
      <c r="B12" s="363" t="s">
        <v>16</v>
      </c>
      <c r="C12" s="99" t="s">
        <v>10</v>
      </c>
      <c r="D12" s="42"/>
      <c r="E12" s="43"/>
      <c r="F12" s="43">
        <v>0</v>
      </c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>
        <v>0</v>
      </c>
      <c r="Q12" s="43">
        <v>0</v>
      </c>
      <c r="R12" s="43">
        <v>0</v>
      </c>
      <c r="S12" s="43"/>
      <c r="T12" s="43"/>
      <c r="U12" s="90"/>
      <c r="V12" s="43">
        <f t="shared" si="1"/>
        <v>0</v>
      </c>
      <c r="W12" s="43">
        <f t="shared" si="1"/>
        <v>0</v>
      </c>
      <c r="X12" s="43">
        <f t="shared" si="1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63" t="s">
        <v>16</v>
      </c>
      <c r="AV12" s="94"/>
      <c r="AW12" s="71"/>
    </row>
    <row r="13" spans="1:49" ht="18.75">
      <c r="A13" s="88" t="s">
        <v>17</v>
      </c>
      <c r="B13" s="364"/>
      <c r="C13" s="95" t="s">
        <v>11</v>
      </c>
      <c r="D13" s="40"/>
      <c r="E13" s="41"/>
      <c r="F13" s="41">
        <v>0</v>
      </c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>
        <v>0</v>
      </c>
      <c r="Q13" s="41">
        <v>0</v>
      </c>
      <c r="R13" s="41">
        <v>0</v>
      </c>
      <c r="S13" s="41"/>
      <c r="T13" s="41"/>
      <c r="U13" s="96"/>
      <c r="V13" s="41">
        <f t="shared" si="1"/>
        <v>0</v>
      </c>
      <c r="W13" s="41">
        <f t="shared" si="1"/>
        <v>0</v>
      </c>
      <c r="X13" s="41">
        <f t="shared" si="1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64"/>
      <c r="AV13" s="94" t="s">
        <v>17</v>
      </c>
      <c r="AW13" s="71"/>
    </row>
    <row r="14" spans="1:49" ht="18.75">
      <c r="A14" s="88"/>
      <c r="B14" s="363" t="s">
        <v>18</v>
      </c>
      <c r="C14" s="99" t="s">
        <v>10</v>
      </c>
      <c r="D14" s="42"/>
      <c r="E14" s="43"/>
      <c r="F14" s="43">
        <v>0</v>
      </c>
      <c r="G14" s="43">
        <v>32</v>
      </c>
      <c r="H14" s="43">
        <v>283.1786</v>
      </c>
      <c r="I14" s="90">
        <v>37564.657</v>
      </c>
      <c r="J14" s="279">
        <f>+D14+G14</f>
        <v>32</v>
      </c>
      <c r="K14" s="279">
        <f>+E14+H14</f>
        <v>283.1786</v>
      </c>
      <c r="L14" s="133">
        <f>+F14+I14</f>
        <v>37564.657</v>
      </c>
      <c r="M14" s="42"/>
      <c r="N14" s="43"/>
      <c r="O14" s="3"/>
      <c r="P14" s="42">
        <v>185</v>
      </c>
      <c r="Q14" s="43">
        <v>1327.519</v>
      </c>
      <c r="R14" s="43">
        <v>150091.728</v>
      </c>
      <c r="S14" s="43"/>
      <c r="T14" s="43"/>
      <c r="U14" s="90"/>
      <c r="V14" s="43">
        <f t="shared" si="1"/>
        <v>185</v>
      </c>
      <c r="W14" s="43">
        <f t="shared" si="1"/>
        <v>1327.519</v>
      </c>
      <c r="X14" s="43">
        <f t="shared" si="1"/>
        <v>150091.728</v>
      </c>
      <c r="Y14" s="43">
        <v>37</v>
      </c>
      <c r="Z14" s="43">
        <v>159.6915</v>
      </c>
      <c r="AA14" s="43">
        <v>17927.35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254</v>
      </c>
      <c r="AR14" s="92">
        <f t="shared" si="3"/>
        <v>1770.3890999999999</v>
      </c>
      <c r="AS14" s="92">
        <f t="shared" si="4"/>
        <v>205583.73500000002</v>
      </c>
      <c r="AT14" s="93" t="s">
        <v>10</v>
      </c>
      <c r="AU14" s="363" t="s">
        <v>18</v>
      </c>
      <c r="AV14" s="94"/>
      <c r="AW14" s="71"/>
    </row>
    <row r="15" spans="1:49" ht="18.75">
      <c r="A15" s="88" t="s">
        <v>12</v>
      </c>
      <c r="B15" s="364"/>
      <c r="C15" s="95" t="s">
        <v>11</v>
      </c>
      <c r="D15" s="40"/>
      <c r="E15" s="41"/>
      <c r="F15" s="41">
        <v>0</v>
      </c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>
        <v>0</v>
      </c>
      <c r="Q15" s="41">
        <v>0</v>
      </c>
      <c r="R15" s="41">
        <v>0</v>
      </c>
      <c r="S15" s="41"/>
      <c r="T15" s="41"/>
      <c r="U15" s="96"/>
      <c r="V15" s="41">
        <f t="shared" si="1"/>
        <v>0</v>
      </c>
      <c r="W15" s="41">
        <f t="shared" si="1"/>
        <v>0</v>
      </c>
      <c r="X15" s="41">
        <f t="shared" si="1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64"/>
      <c r="AV15" s="94" t="s">
        <v>12</v>
      </c>
      <c r="AW15" s="71"/>
    </row>
    <row r="16" spans="1:49" ht="18.75">
      <c r="A16" s="88"/>
      <c r="B16" s="363" t="s">
        <v>19</v>
      </c>
      <c r="C16" s="99" t="s">
        <v>10</v>
      </c>
      <c r="D16" s="42"/>
      <c r="E16" s="43"/>
      <c r="F16" s="43">
        <v>0</v>
      </c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>
        <v>152</v>
      </c>
      <c r="Q16" s="43">
        <v>456.7687</v>
      </c>
      <c r="R16" s="43">
        <v>69376.287</v>
      </c>
      <c r="S16" s="43"/>
      <c r="T16" s="43"/>
      <c r="U16" s="90"/>
      <c r="V16" s="43">
        <f t="shared" si="1"/>
        <v>152</v>
      </c>
      <c r="W16" s="43">
        <f t="shared" si="1"/>
        <v>456.7687</v>
      </c>
      <c r="X16" s="43">
        <f t="shared" si="1"/>
        <v>69376.287</v>
      </c>
      <c r="Y16" s="43"/>
      <c r="Z16" s="43"/>
      <c r="AA16" s="43"/>
      <c r="AB16" s="1"/>
      <c r="AC16" s="2"/>
      <c r="AD16" s="2"/>
      <c r="AE16" s="2"/>
      <c r="AF16" s="2"/>
      <c r="AG16" s="3"/>
      <c r="AH16" s="1"/>
      <c r="AI16" s="2"/>
      <c r="AJ16" s="3"/>
      <c r="AK16" s="1"/>
      <c r="AL16" s="2"/>
      <c r="AM16" s="3"/>
      <c r="AN16" s="1"/>
      <c r="AO16" s="2"/>
      <c r="AP16" s="2"/>
      <c r="AQ16" s="92">
        <f t="shared" si="2"/>
        <v>152</v>
      </c>
      <c r="AR16" s="92">
        <f t="shared" si="3"/>
        <v>456.7687</v>
      </c>
      <c r="AS16" s="92">
        <f t="shared" si="4"/>
        <v>69376.287</v>
      </c>
      <c r="AT16" s="93" t="s">
        <v>10</v>
      </c>
      <c r="AU16" s="363" t="s">
        <v>19</v>
      </c>
      <c r="AV16" s="94"/>
      <c r="AW16" s="71"/>
    </row>
    <row r="17" spans="1:49" ht="18.75">
      <c r="A17" s="88" t="s">
        <v>14</v>
      </c>
      <c r="B17" s="364"/>
      <c r="C17" s="95" t="s">
        <v>11</v>
      </c>
      <c r="D17" s="40"/>
      <c r="E17" s="41"/>
      <c r="F17" s="41">
        <v>0</v>
      </c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>
        <v>0</v>
      </c>
      <c r="Q17" s="41">
        <v>0</v>
      </c>
      <c r="R17" s="41">
        <v>0</v>
      </c>
      <c r="S17" s="41"/>
      <c r="T17" s="41"/>
      <c r="U17" s="96"/>
      <c r="V17" s="41">
        <f t="shared" si="1"/>
        <v>0</v>
      </c>
      <c r="W17" s="41">
        <f t="shared" si="1"/>
        <v>0</v>
      </c>
      <c r="X17" s="41">
        <f t="shared" si="1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64"/>
      <c r="AV17" s="94" t="s">
        <v>14</v>
      </c>
      <c r="AW17" s="71"/>
    </row>
    <row r="18" spans="1:49" ht="18.75">
      <c r="A18" s="88"/>
      <c r="B18" s="363" t="s">
        <v>20</v>
      </c>
      <c r="C18" s="99" t="s">
        <v>10</v>
      </c>
      <c r="D18" s="42"/>
      <c r="E18" s="43"/>
      <c r="F18" s="43">
        <v>0</v>
      </c>
      <c r="G18" s="43"/>
      <c r="H18" s="43"/>
      <c r="I18" s="90"/>
      <c r="J18" s="279">
        <f t="shared" si="5"/>
        <v>0</v>
      </c>
      <c r="K18" s="279">
        <f t="shared" si="5"/>
        <v>0</v>
      </c>
      <c r="L18" s="133">
        <f t="shared" si="5"/>
        <v>0</v>
      </c>
      <c r="M18" s="42"/>
      <c r="N18" s="43"/>
      <c r="O18" s="3"/>
      <c r="P18" s="42">
        <v>32</v>
      </c>
      <c r="Q18" s="43">
        <v>49.8854</v>
      </c>
      <c r="R18" s="43">
        <v>10372.724</v>
      </c>
      <c r="S18" s="43"/>
      <c r="T18" s="43"/>
      <c r="U18" s="90"/>
      <c r="V18" s="43">
        <f t="shared" si="1"/>
        <v>32</v>
      </c>
      <c r="W18" s="43">
        <f t="shared" si="1"/>
        <v>49.8854</v>
      </c>
      <c r="X18" s="43">
        <f t="shared" si="1"/>
        <v>10372.724</v>
      </c>
      <c r="Y18" s="43"/>
      <c r="Z18" s="43"/>
      <c r="AA18" s="43"/>
      <c r="AB18" s="1"/>
      <c r="AC18" s="2"/>
      <c r="AD18" s="2"/>
      <c r="AE18" s="2">
        <v>25</v>
      </c>
      <c r="AF18" s="2">
        <v>0.305</v>
      </c>
      <c r="AG18" s="3">
        <v>156.975</v>
      </c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2"/>
        <v>57</v>
      </c>
      <c r="AR18" s="92">
        <f t="shared" si="3"/>
        <v>50.1904</v>
      </c>
      <c r="AS18" s="92">
        <f t="shared" si="4"/>
        <v>10529.699</v>
      </c>
      <c r="AT18" s="93" t="s">
        <v>10</v>
      </c>
      <c r="AU18" s="363" t="s">
        <v>20</v>
      </c>
      <c r="AV18" s="94"/>
      <c r="AW18" s="71"/>
    </row>
    <row r="19" spans="1:49" ht="18.75">
      <c r="A19" s="100"/>
      <c r="B19" s="364"/>
      <c r="C19" s="95" t="s">
        <v>11</v>
      </c>
      <c r="D19" s="40"/>
      <c r="E19" s="41"/>
      <c r="F19" s="41">
        <v>0</v>
      </c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>
        <v>0</v>
      </c>
      <c r="Q19" s="41">
        <v>0</v>
      </c>
      <c r="R19" s="41">
        <v>0</v>
      </c>
      <c r="S19" s="41"/>
      <c r="T19" s="41"/>
      <c r="U19" s="96"/>
      <c r="V19" s="41">
        <f t="shared" si="1"/>
        <v>0</v>
      </c>
      <c r="W19" s="41">
        <f t="shared" si="1"/>
        <v>0</v>
      </c>
      <c r="X19" s="41">
        <f t="shared" si="1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64"/>
      <c r="AV19" s="102"/>
      <c r="AW19" s="71"/>
    </row>
    <row r="20" spans="1:49" ht="18.75">
      <c r="A20" s="88" t="s">
        <v>21</v>
      </c>
      <c r="B20" s="363" t="s">
        <v>22</v>
      </c>
      <c r="C20" s="99" t="s">
        <v>10</v>
      </c>
      <c r="D20" s="42"/>
      <c r="E20" s="43"/>
      <c r="F20" s="43">
        <v>0</v>
      </c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/>
      <c r="N20" s="43"/>
      <c r="O20" s="3"/>
      <c r="P20" s="42">
        <v>0</v>
      </c>
      <c r="Q20" s="43">
        <v>0</v>
      </c>
      <c r="R20" s="43">
        <v>0</v>
      </c>
      <c r="S20" s="43"/>
      <c r="T20" s="43"/>
      <c r="U20" s="90"/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v>1</v>
      </c>
      <c r="Z20" s="43">
        <v>99.342</v>
      </c>
      <c r="AA20" s="43">
        <v>15955.967</v>
      </c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1</v>
      </c>
      <c r="AR20" s="92">
        <f t="shared" si="3"/>
        <v>99.342</v>
      </c>
      <c r="AS20" s="92">
        <f t="shared" si="4"/>
        <v>15955.967</v>
      </c>
      <c r="AT20" s="93" t="s">
        <v>10</v>
      </c>
      <c r="AU20" s="363" t="s">
        <v>22</v>
      </c>
      <c r="AV20" s="94" t="s">
        <v>21</v>
      </c>
      <c r="AW20" s="71"/>
    </row>
    <row r="21" spans="1:49" ht="18.75">
      <c r="A21" s="88" t="s">
        <v>12</v>
      </c>
      <c r="B21" s="364"/>
      <c r="C21" s="95" t="s">
        <v>11</v>
      </c>
      <c r="D21" s="40"/>
      <c r="E21" s="41"/>
      <c r="F21" s="41">
        <v>0</v>
      </c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>
        <v>8</v>
      </c>
      <c r="N21" s="41">
        <v>570.334</v>
      </c>
      <c r="O21" s="15">
        <v>113042.173</v>
      </c>
      <c r="P21" s="40">
        <v>0</v>
      </c>
      <c r="Q21" s="41">
        <v>0</v>
      </c>
      <c r="R21" s="41">
        <v>0</v>
      </c>
      <c r="S21" s="41"/>
      <c r="T21" s="41"/>
      <c r="U21" s="96"/>
      <c r="V21" s="41">
        <f t="shared" si="1"/>
        <v>0</v>
      </c>
      <c r="W21" s="41">
        <f t="shared" si="1"/>
        <v>0</v>
      </c>
      <c r="X21" s="41">
        <f t="shared" si="1"/>
        <v>0</v>
      </c>
      <c r="Y21" s="41">
        <v>2</v>
      </c>
      <c r="Z21" s="41">
        <v>158</v>
      </c>
      <c r="AA21" s="41">
        <v>29547.166</v>
      </c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10</v>
      </c>
      <c r="AR21" s="97">
        <f t="shared" si="3"/>
        <v>728.334</v>
      </c>
      <c r="AS21" s="97">
        <f t="shared" si="4"/>
        <v>142589.339</v>
      </c>
      <c r="AT21" s="98" t="s">
        <v>11</v>
      </c>
      <c r="AU21" s="364"/>
      <c r="AV21" s="94" t="s">
        <v>12</v>
      </c>
      <c r="AW21" s="71"/>
    </row>
    <row r="22" spans="1:49" ht="18.75">
      <c r="A22" s="88" t="s">
        <v>14</v>
      </c>
      <c r="B22" s="363" t="s">
        <v>23</v>
      </c>
      <c r="C22" s="99" t="s">
        <v>10</v>
      </c>
      <c r="D22" s="42"/>
      <c r="E22" s="43"/>
      <c r="F22" s="43">
        <v>0</v>
      </c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>
        <v>0</v>
      </c>
      <c r="Q22" s="43">
        <v>0</v>
      </c>
      <c r="R22" s="43">
        <v>0</v>
      </c>
      <c r="S22" s="43"/>
      <c r="T22" s="43"/>
      <c r="U22" s="90"/>
      <c r="V22" s="43">
        <f aca="true" t="shared" si="6" ref="V22:X70">+P22+S22</f>
        <v>0</v>
      </c>
      <c r="W22" s="43">
        <f t="shared" si="6"/>
        <v>0</v>
      </c>
      <c r="X22" s="43">
        <f t="shared" si="6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63" t="s">
        <v>23</v>
      </c>
      <c r="AV22" s="94" t="s">
        <v>14</v>
      </c>
      <c r="AW22" s="71"/>
    </row>
    <row r="23" spans="1:49" ht="18.75">
      <c r="A23" s="100"/>
      <c r="B23" s="364"/>
      <c r="C23" s="95" t="s">
        <v>11</v>
      </c>
      <c r="D23" s="40"/>
      <c r="E23" s="41"/>
      <c r="F23" s="41">
        <v>0</v>
      </c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>
        <v>0</v>
      </c>
      <c r="Q23" s="41">
        <v>0</v>
      </c>
      <c r="R23" s="41">
        <v>0</v>
      </c>
      <c r="S23" s="41"/>
      <c r="T23" s="41"/>
      <c r="U23" s="96"/>
      <c r="V23" s="41">
        <f t="shared" si="6"/>
        <v>0</v>
      </c>
      <c r="W23" s="41">
        <f t="shared" si="6"/>
        <v>0</v>
      </c>
      <c r="X23" s="41">
        <f t="shared" si="6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64"/>
      <c r="AV23" s="102"/>
      <c r="AW23" s="71"/>
    </row>
    <row r="24" spans="1:49" ht="18.75">
      <c r="A24" s="88"/>
      <c r="B24" s="363" t="s">
        <v>24</v>
      </c>
      <c r="C24" s="99" t="s">
        <v>10</v>
      </c>
      <c r="D24" s="42">
        <v>2</v>
      </c>
      <c r="E24" s="43">
        <v>8.955</v>
      </c>
      <c r="F24" s="43">
        <v>2005.134</v>
      </c>
      <c r="G24" s="43">
        <v>1</v>
      </c>
      <c r="H24" s="43">
        <v>4.9112</v>
      </c>
      <c r="I24" s="90">
        <v>1961.673</v>
      </c>
      <c r="J24" s="279">
        <f t="shared" si="5"/>
        <v>3</v>
      </c>
      <c r="K24" s="279">
        <f t="shared" si="5"/>
        <v>13.8662</v>
      </c>
      <c r="L24" s="133">
        <f t="shared" si="5"/>
        <v>3966.807</v>
      </c>
      <c r="M24" s="42">
        <v>9</v>
      </c>
      <c r="N24" s="43">
        <v>23.3008</v>
      </c>
      <c r="O24" s="3">
        <v>5987.235</v>
      </c>
      <c r="P24" s="42">
        <v>0</v>
      </c>
      <c r="Q24" s="43">
        <v>0</v>
      </c>
      <c r="R24" s="43">
        <v>0</v>
      </c>
      <c r="S24" s="43"/>
      <c r="T24" s="43"/>
      <c r="U24" s="90"/>
      <c r="V24" s="43">
        <f t="shared" si="6"/>
        <v>0</v>
      </c>
      <c r="W24" s="43">
        <f t="shared" si="6"/>
        <v>0</v>
      </c>
      <c r="X24" s="43">
        <f t="shared" si="6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2"/>
        <v>12</v>
      </c>
      <c r="AR24" s="92">
        <f t="shared" si="3"/>
        <v>37.167</v>
      </c>
      <c r="AS24" s="92">
        <f t="shared" si="4"/>
        <v>9954.042</v>
      </c>
      <c r="AT24" s="93" t="s">
        <v>10</v>
      </c>
      <c r="AU24" s="363" t="s">
        <v>24</v>
      </c>
      <c r="AV24" s="94"/>
      <c r="AW24" s="71"/>
    </row>
    <row r="25" spans="1:49" ht="18.75">
      <c r="A25" s="88" t="s">
        <v>25</v>
      </c>
      <c r="B25" s="364"/>
      <c r="C25" s="95" t="s">
        <v>11</v>
      </c>
      <c r="D25" s="40">
        <v>8</v>
      </c>
      <c r="E25" s="41">
        <v>144.22</v>
      </c>
      <c r="F25" s="41">
        <v>35500.778</v>
      </c>
      <c r="G25" s="41">
        <v>9</v>
      </c>
      <c r="H25" s="41">
        <v>126.0336</v>
      </c>
      <c r="I25" s="96">
        <v>26714.465</v>
      </c>
      <c r="J25" s="277">
        <f t="shared" si="5"/>
        <v>17</v>
      </c>
      <c r="K25" s="277">
        <f t="shared" si="5"/>
        <v>270.2536</v>
      </c>
      <c r="L25" s="278">
        <f t="shared" si="5"/>
        <v>62215.243</v>
      </c>
      <c r="M25" s="40">
        <v>9</v>
      </c>
      <c r="N25" s="41">
        <v>42.859</v>
      </c>
      <c r="O25" s="15">
        <v>9884.404</v>
      </c>
      <c r="P25" s="40">
        <v>0</v>
      </c>
      <c r="Q25" s="41">
        <v>0</v>
      </c>
      <c r="R25" s="41">
        <v>0</v>
      </c>
      <c r="S25" s="41"/>
      <c r="T25" s="41"/>
      <c r="U25" s="96"/>
      <c r="V25" s="41">
        <f t="shared" si="6"/>
        <v>0</v>
      </c>
      <c r="W25" s="41">
        <f t="shared" si="6"/>
        <v>0</v>
      </c>
      <c r="X25" s="41">
        <f t="shared" si="6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26</v>
      </c>
      <c r="AR25" s="97">
        <f t="shared" si="3"/>
        <v>313.1126</v>
      </c>
      <c r="AS25" s="97">
        <f t="shared" si="4"/>
        <v>72099.647</v>
      </c>
      <c r="AT25" s="98" t="s">
        <v>11</v>
      </c>
      <c r="AU25" s="364"/>
      <c r="AV25" s="94" t="s">
        <v>25</v>
      </c>
      <c r="AW25" s="71"/>
    </row>
    <row r="26" spans="1:49" ht="18.75">
      <c r="A26" s="88"/>
      <c r="B26" s="363" t="s">
        <v>26</v>
      </c>
      <c r="C26" s="99" t="s">
        <v>10</v>
      </c>
      <c r="D26" s="42"/>
      <c r="E26" s="43"/>
      <c r="F26" s="43">
        <v>0</v>
      </c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>
        <v>0</v>
      </c>
      <c r="Q26" s="43">
        <v>0</v>
      </c>
      <c r="R26" s="43">
        <v>0</v>
      </c>
      <c r="S26" s="43"/>
      <c r="T26" s="43"/>
      <c r="U26" s="90"/>
      <c r="V26" s="43">
        <f t="shared" si="6"/>
        <v>0</v>
      </c>
      <c r="W26" s="43">
        <f t="shared" si="6"/>
        <v>0</v>
      </c>
      <c r="X26" s="43">
        <f t="shared" si="6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63" t="s">
        <v>26</v>
      </c>
      <c r="AV26" s="94"/>
      <c r="AW26" s="71"/>
    </row>
    <row r="27" spans="1:49" ht="18.75">
      <c r="A27" s="88" t="s">
        <v>12</v>
      </c>
      <c r="B27" s="364"/>
      <c r="C27" s="95" t="s">
        <v>11</v>
      </c>
      <c r="D27" s="40"/>
      <c r="E27" s="41"/>
      <c r="F27" s="41">
        <v>0</v>
      </c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>
        <v>0</v>
      </c>
      <c r="Q27" s="41">
        <v>0</v>
      </c>
      <c r="R27" s="41">
        <v>0</v>
      </c>
      <c r="S27" s="41"/>
      <c r="T27" s="41"/>
      <c r="U27" s="96"/>
      <c r="V27" s="41">
        <f t="shared" si="6"/>
        <v>0</v>
      </c>
      <c r="W27" s="41">
        <f t="shared" si="6"/>
        <v>0</v>
      </c>
      <c r="X27" s="41">
        <f t="shared" si="6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64"/>
      <c r="AV27" s="94" t="s">
        <v>12</v>
      </c>
      <c r="AW27" s="71"/>
    </row>
    <row r="28" spans="1:49" ht="18.75">
      <c r="A28" s="88"/>
      <c r="B28" s="363" t="s">
        <v>27</v>
      </c>
      <c r="C28" s="99" t="s">
        <v>10</v>
      </c>
      <c r="D28" s="42"/>
      <c r="E28" s="43"/>
      <c r="F28" s="43">
        <v>0</v>
      </c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>
        <v>0</v>
      </c>
      <c r="Q28" s="43">
        <v>0</v>
      </c>
      <c r="R28" s="43">
        <v>0</v>
      </c>
      <c r="S28" s="43"/>
      <c r="T28" s="43"/>
      <c r="U28" s="90"/>
      <c r="V28" s="43">
        <f t="shared" si="6"/>
        <v>0</v>
      </c>
      <c r="W28" s="43">
        <f t="shared" si="6"/>
        <v>0</v>
      </c>
      <c r="X28" s="43">
        <f t="shared" si="6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63" t="s">
        <v>27</v>
      </c>
      <c r="AV28" s="94"/>
      <c r="AW28" s="71"/>
    </row>
    <row r="29" spans="1:49" ht="18.75">
      <c r="A29" s="88" t="s">
        <v>14</v>
      </c>
      <c r="B29" s="364"/>
      <c r="C29" s="95" t="s">
        <v>11</v>
      </c>
      <c r="D29" s="40"/>
      <c r="E29" s="41"/>
      <c r="F29" s="41">
        <v>0</v>
      </c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>
        <v>0</v>
      </c>
      <c r="Q29" s="41">
        <v>0</v>
      </c>
      <c r="R29" s="41">
        <v>0</v>
      </c>
      <c r="S29" s="41"/>
      <c r="T29" s="41"/>
      <c r="U29" s="96"/>
      <c r="V29" s="41">
        <f t="shared" si="6"/>
        <v>0</v>
      </c>
      <c r="W29" s="41">
        <f t="shared" si="6"/>
        <v>0</v>
      </c>
      <c r="X29" s="41">
        <f t="shared" si="6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64"/>
      <c r="AV29" s="94" t="s">
        <v>14</v>
      </c>
      <c r="AW29" s="71"/>
    </row>
    <row r="30" spans="1:49" ht="18.75">
      <c r="A30" s="88"/>
      <c r="B30" s="363" t="s">
        <v>28</v>
      </c>
      <c r="C30" s="99" t="s">
        <v>10</v>
      </c>
      <c r="D30" s="42">
        <v>47</v>
      </c>
      <c r="E30" s="43">
        <v>4.5594</v>
      </c>
      <c r="F30" s="43">
        <v>9532.208</v>
      </c>
      <c r="G30" s="43">
        <v>23</v>
      </c>
      <c r="H30" s="43">
        <v>4.7623</v>
      </c>
      <c r="I30" s="90">
        <v>10899.271</v>
      </c>
      <c r="J30" s="279">
        <f>+D30+G30</f>
        <v>70</v>
      </c>
      <c r="K30" s="279">
        <f>+E30+H30</f>
        <v>9.3217</v>
      </c>
      <c r="L30" s="133">
        <f>+F30+I30</f>
        <v>20431.479</v>
      </c>
      <c r="M30" s="42"/>
      <c r="N30" s="43"/>
      <c r="O30" s="3"/>
      <c r="P30" s="42">
        <v>0</v>
      </c>
      <c r="Q30" s="43">
        <v>0</v>
      </c>
      <c r="R30" s="43">
        <v>0</v>
      </c>
      <c r="S30" s="43"/>
      <c r="T30" s="43"/>
      <c r="U30" s="90"/>
      <c r="V30" s="43">
        <f t="shared" si="6"/>
        <v>0</v>
      </c>
      <c r="W30" s="43">
        <f t="shared" si="6"/>
        <v>0</v>
      </c>
      <c r="X30" s="43">
        <f t="shared" si="6"/>
        <v>0</v>
      </c>
      <c r="Y30" s="43">
        <v>46</v>
      </c>
      <c r="Z30" s="43">
        <v>1.983</v>
      </c>
      <c r="AA30" s="43">
        <v>525.219</v>
      </c>
      <c r="AB30" s="1">
        <v>176</v>
      </c>
      <c r="AC30" s="2">
        <v>18.8127</v>
      </c>
      <c r="AD30" s="2">
        <v>7223.13</v>
      </c>
      <c r="AE30" s="2"/>
      <c r="AF30" s="2"/>
      <c r="AG30" s="3"/>
      <c r="AH30" s="1">
        <v>58</v>
      </c>
      <c r="AI30" s="2">
        <v>3.5383</v>
      </c>
      <c r="AJ30" s="3">
        <v>6128.206</v>
      </c>
      <c r="AK30" s="1"/>
      <c r="AL30" s="2"/>
      <c r="AM30" s="3"/>
      <c r="AN30" s="1">
        <v>96</v>
      </c>
      <c r="AO30" s="2">
        <v>6.0325</v>
      </c>
      <c r="AP30" s="2">
        <v>8144.395</v>
      </c>
      <c r="AQ30" s="92">
        <f t="shared" si="2"/>
        <v>446</v>
      </c>
      <c r="AR30" s="92">
        <f t="shared" si="3"/>
        <v>39.6882</v>
      </c>
      <c r="AS30" s="92">
        <f t="shared" si="4"/>
        <v>42452.429000000004</v>
      </c>
      <c r="AT30" s="93" t="s">
        <v>10</v>
      </c>
      <c r="AU30" s="363" t="s">
        <v>28</v>
      </c>
      <c r="AV30" s="103"/>
      <c r="AW30" s="71"/>
    </row>
    <row r="31" spans="1:49" ht="18.75">
      <c r="A31" s="100"/>
      <c r="B31" s="364"/>
      <c r="C31" s="95" t="s">
        <v>11</v>
      </c>
      <c r="D31" s="40"/>
      <c r="E31" s="41"/>
      <c r="F31" s="41">
        <v>0</v>
      </c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>
        <v>0</v>
      </c>
      <c r="Q31" s="41">
        <v>0</v>
      </c>
      <c r="R31" s="41">
        <v>0</v>
      </c>
      <c r="S31" s="41"/>
      <c r="T31" s="41"/>
      <c r="U31" s="96"/>
      <c r="V31" s="41">
        <f t="shared" si="6"/>
        <v>0</v>
      </c>
      <c r="W31" s="41">
        <f t="shared" si="6"/>
        <v>0</v>
      </c>
      <c r="X31" s="41">
        <f t="shared" si="6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64"/>
      <c r="AV31" s="102"/>
      <c r="AW31" s="71"/>
    </row>
    <row r="32" spans="1:49" ht="18.75">
      <c r="A32" s="88" t="s">
        <v>29</v>
      </c>
      <c r="B32" s="363" t="s">
        <v>30</v>
      </c>
      <c r="C32" s="99" t="s">
        <v>10</v>
      </c>
      <c r="D32" s="42"/>
      <c r="E32" s="43"/>
      <c r="F32" s="43">
        <v>0</v>
      </c>
      <c r="G32" s="43"/>
      <c r="H32" s="43"/>
      <c r="I32" s="9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42">
        <v>46</v>
      </c>
      <c r="N32" s="43">
        <v>87.9234</v>
      </c>
      <c r="O32" s="3">
        <v>7336.769</v>
      </c>
      <c r="P32" s="42">
        <v>12</v>
      </c>
      <c r="Q32" s="43">
        <v>266.3772</v>
      </c>
      <c r="R32" s="43">
        <v>27372.083</v>
      </c>
      <c r="S32" s="43"/>
      <c r="T32" s="43"/>
      <c r="U32" s="90"/>
      <c r="V32" s="43">
        <f t="shared" si="6"/>
        <v>12</v>
      </c>
      <c r="W32" s="43">
        <f t="shared" si="6"/>
        <v>266.3772</v>
      </c>
      <c r="X32" s="43">
        <f t="shared" si="6"/>
        <v>27372.083</v>
      </c>
      <c r="Y32" s="43">
        <v>25</v>
      </c>
      <c r="Z32" s="43">
        <v>196.2531</v>
      </c>
      <c r="AA32" s="43">
        <v>29150.765</v>
      </c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2"/>
        <v>83</v>
      </c>
      <c r="AR32" s="92">
        <f t="shared" si="3"/>
        <v>550.5537</v>
      </c>
      <c r="AS32" s="92">
        <f t="shared" si="4"/>
        <v>63859.617</v>
      </c>
      <c r="AT32" s="93" t="s">
        <v>10</v>
      </c>
      <c r="AU32" s="363" t="s">
        <v>30</v>
      </c>
      <c r="AV32" s="94" t="s">
        <v>29</v>
      </c>
      <c r="AW32" s="71"/>
    </row>
    <row r="33" spans="1:49" ht="18.75">
      <c r="A33" s="88" t="s">
        <v>31</v>
      </c>
      <c r="B33" s="364"/>
      <c r="C33" s="95" t="s">
        <v>11</v>
      </c>
      <c r="D33" s="40"/>
      <c r="E33" s="41"/>
      <c r="F33" s="41">
        <v>0</v>
      </c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>
        <v>0</v>
      </c>
      <c r="Q33" s="41">
        <v>0</v>
      </c>
      <c r="R33" s="41">
        <v>0</v>
      </c>
      <c r="S33" s="41"/>
      <c r="T33" s="41"/>
      <c r="U33" s="96"/>
      <c r="V33" s="41">
        <f t="shared" si="6"/>
        <v>0</v>
      </c>
      <c r="W33" s="41">
        <f t="shared" si="6"/>
        <v>0</v>
      </c>
      <c r="X33" s="41">
        <f t="shared" si="6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97">
        <f t="shared" si="4"/>
        <v>0</v>
      </c>
      <c r="AT33" s="98" t="s">
        <v>11</v>
      </c>
      <c r="AU33" s="364"/>
      <c r="AV33" s="94" t="s">
        <v>31</v>
      </c>
      <c r="AW33" s="71"/>
    </row>
    <row r="34" spans="1:49" ht="18.75">
      <c r="A34" s="88" t="s">
        <v>12</v>
      </c>
      <c r="B34" s="363" t="s">
        <v>32</v>
      </c>
      <c r="C34" s="99" t="s">
        <v>10</v>
      </c>
      <c r="D34" s="42"/>
      <c r="E34" s="43"/>
      <c r="F34" s="43">
        <v>0</v>
      </c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/>
      <c r="N34" s="43"/>
      <c r="O34" s="3"/>
      <c r="P34" s="42">
        <v>0</v>
      </c>
      <c r="Q34" s="43">
        <v>0</v>
      </c>
      <c r="R34" s="43">
        <v>0</v>
      </c>
      <c r="S34" s="43"/>
      <c r="T34" s="43"/>
      <c r="U34" s="90"/>
      <c r="V34" s="43">
        <f t="shared" si="6"/>
        <v>0</v>
      </c>
      <c r="W34" s="43">
        <f t="shared" si="6"/>
        <v>0</v>
      </c>
      <c r="X34" s="43">
        <f t="shared" si="6"/>
        <v>0</v>
      </c>
      <c r="Y34" s="43"/>
      <c r="Z34" s="43"/>
      <c r="AA34" s="43"/>
      <c r="AB34" s="1">
        <v>3</v>
      </c>
      <c r="AC34" s="2">
        <v>0.7252</v>
      </c>
      <c r="AD34" s="2">
        <v>88.293</v>
      </c>
      <c r="AE34" s="2"/>
      <c r="AF34" s="2"/>
      <c r="AG34" s="3"/>
      <c r="AH34" s="1">
        <v>9</v>
      </c>
      <c r="AI34" s="2">
        <v>3.0943</v>
      </c>
      <c r="AJ34" s="3">
        <v>1511.777</v>
      </c>
      <c r="AK34" s="1"/>
      <c r="AL34" s="2"/>
      <c r="AM34" s="3"/>
      <c r="AN34" s="1"/>
      <c r="AO34" s="2"/>
      <c r="AP34" s="2"/>
      <c r="AQ34" s="92">
        <f t="shared" si="2"/>
        <v>12</v>
      </c>
      <c r="AR34" s="92">
        <f t="shared" si="3"/>
        <v>3.8195</v>
      </c>
      <c r="AS34" s="92">
        <f t="shared" si="4"/>
        <v>1600.0700000000002</v>
      </c>
      <c r="AT34" s="93" t="s">
        <v>10</v>
      </c>
      <c r="AU34" s="363" t="s">
        <v>32</v>
      </c>
      <c r="AV34" s="94" t="s">
        <v>12</v>
      </c>
      <c r="AW34" s="71"/>
    </row>
    <row r="35" spans="1:49" ht="18.75">
      <c r="A35" s="100" t="s">
        <v>14</v>
      </c>
      <c r="B35" s="364"/>
      <c r="C35" s="95" t="s">
        <v>11</v>
      </c>
      <c r="D35" s="40"/>
      <c r="E35" s="41"/>
      <c r="F35" s="41">
        <v>0</v>
      </c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>
        <v>0</v>
      </c>
      <c r="Q35" s="41">
        <v>0</v>
      </c>
      <c r="R35" s="41">
        <v>0</v>
      </c>
      <c r="S35" s="41"/>
      <c r="T35" s="41"/>
      <c r="U35" s="96"/>
      <c r="V35" s="41">
        <f t="shared" si="6"/>
        <v>0</v>
      </c>
      <c r="W35" s="41">
        <f t="shared" si="6"/>
        <v>0</v>
      </c>
      <c r="X35" s="41">
        <f t="shared" si="6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97">
        <f t="shared" si="4"/>
        <v>0</v>
      </c>
      <c r="AT35" s="101" t="s">
        <v>11</v>
      </c>
      <c r="AU35" s="364"/>
      <c r="AV35" s="102" t="s">
        <v>14</v>
      </c>
      <c r="AW35" s="71"/>
    </row>
    <row r="36" spans="1:49" ht="18.75">
      <c r="A36" s="88" t="s">
        <v>33</v>
      </c>
      <c r="B36" s="363" t="s">
        <v>34</v>
      </c>
      <c r="C36" s="99" t="s">
        <v>10</v>
      </c>
      <c r="D36" s="42"/>
      <c r="E36" s="43"/>
      <c r="F36" s="43">
        <v>0</v>
      </c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>
        <v>0</v>
      </c>
      <c r="Q36" s="43">
        <v>0</v>
      </c>
      <c r="R36" s="43">
        <v>0</v>
      </c>
      <c r="S36" s="43"/>
      <c r="T36" s="43"/>
      <c r="U36" s="90"/>
      <c r="V36" s="43">
        <f t="shared" si="6"/>
        <v>0</v>
      </c>
      <c r="W36" s="43">
        <f t="shared" si="6"/>
        <v>0</v>
      </c>
      <c r="X36" s="43">
        <f t="shared" si="6"/>
        <v>0</v>
      </c>
      <c r="Y36" s="43"/>
      <c r="Z36" s="43"/>
      <c r="AA36" s="4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63" t="s">
        <v>34</v>
      </c>
      <c r="AV36" s="94" t="s">
        <v>33</v>
      </c>
      <c r="AW36" s="71"/>
    </row>
    <row r="37" spans="1:49" ht="18.75">
      <c r="A37" s="88" t="s">
        <v>12</v>
      </c>
      <c r="B37" s="364"/>
      <c r="C37" s="95" t="s">
        <v>11</v>
      </c>
      <c r="D37" s="40"/>
      <c r="E37" s="41"/>
      <c r="F37" s="41">
        <v>0</v>
      </c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>
        <v>0</v>
      </c>
      <c r="Q37" s="41">
        <v>0</v>
      </c>
      <c r="R37" s="41">
        <v>0</v>
      </c>
      <c r="S37" s="41"/>
      <c r="T37" s="41"/>
      <c r="U37" s="96"/>
      <c r="V37" s="41">
        <f t="shared" si="6"/>
        <v>0</v>
      </c>
      <c r="W37" s="41">
        <f t="shared" si="6"/>
        <v>0</v>
      </c>
      <c r="X37" s="41">
        <f t="shared" si="6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64"/>
      <c r="AV37" s="94" t="s">
        <v>12</v>
      </c>
      <c r="AW37" s="71"/>
    </row>
    <row r="38" spans="1:49" ht="18.75">
      <c r="A38" s="88" t="s">
        <v>14</v>
      </c>
      <c r="B38" s="363" t="s">
        <v>35</v>
      </c>
      <c r="C38" s="99" t="s">
        <v>10</v>
      </c>
      <c r="D38" s="42">
        <v>8</v>
      </c>
      <c r="E38" s="43">
        <v>1.7386</v>
      </c>
      <c r="F38" s="43">
        <v>1360.227</v>
      </c>
      <c r="G38" s="43"/>
      <c r="H38" s="43"/>
      <c r="I38" s="90"/>
      <c r="J38" s="279">
        <f t="shared" si="7"/>
        <v>8</v>
      </c>
      <c r="K38" s="279">
        <f t="shared" si="7"/>
        <v>1.7386</v>
      </c>
      <c r="L38" s="133">
        <f t="shared" si="7"/>
        <v>1360.227</v>
      </c>
      <c r="M38" s="42"/>
      <c r="N38" s="43"/>
      <c r="O38" s="3"/>
      <c r="P38" s="42">
        <v>0</v>
      </c>
      <c r="Q38" s="43">
        <v>0</v>
      </c>
      <c r="R38" s="43">
        <v>0</v>
      </c>
      <c r="S38" s="43"/>
      <c r="T38" s="43"/>
      <c r="U38" s="90"/>
      <c r="V38" s="43">
        <f t="shared" si="6"/>
        <v>0</v>
      </c>
      <c r="W38" s="43">
        <f t="shared" si="6"/>
        <v>0</v>
      </c>
      <c r="X38" s="43">
        <f t="shared" si="6"/>
        <v>0</v>
      </c>
      <c r="Y38" s="43"/>
      <c r="Z38" s="43"/>
      <c r="AA38" s="43"/>
      <c r="AB38" s="1">
        <v>5</v>
      </c>
      <c r="AC38" s="2">
        <v>0.2171</v>
      </c>
      <c r="AD38" s="2">
        <v>78.91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2"/>
        <v>13</v>
      </c>
      <c r="AR38" s="92">
        <f t="shared" si="3"/>
        <v>1.9557</v>
      </c>
      <c r="AS38" s="92">
        <f t="shared" si="4"/>
        <v>1439.1370000000002</v>
      </c>
      <c r="AT38" s="93" t="s">
        <v>10</v>
      </c>
      <c r="AU38" s="363" t="s">
        <v>35</v>
      </c>
      <c r="AV38" s="94" t="s">
        <v>14</v>
      </c>
      <c r="AW38" s="71"/>
    </row>
    <row r="39" spans="1:49" ht="18.75">
      <c r="A39" s="100" t="s">
        <v>36</v>
      </c>
      <c r="B39" s="364"/>
      <c r="C39" s="95" t="s">
        <v>11</v>
      </c>
      <c r="D39" s="40"/>
      <c r="E39" s="41"/>
      <c r="F39" s="41">
        <v>0</v>
      </c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>
        <v>0</v>
      </c>
      <c r="Q39" s="41">
        <v>0</v>
      </c>
      <c r="R39" s="41">
        <v>0</v>
      </c>
      <c r="S39" s="41"/>
      <c r="T39" s="41"/>
      <c r="U39" s="96"/>
      <c r="V39" s="41">
        <f t="shared" si="6"/>
        <v>0</v>
      </c>
      <c r="W39" s="41">
        <f t="shared" si="6"/>
        <v>0</v>
      </c>
      <c r="X39" s="41">
        <f t="shared" si="6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64"/>
      <c r="AV39" s="102" t="s">
        <v>36</v>
      </c>
      <c r="AW39" s="71"/>
    </row>
    <row r="40" spans="1:49" ht="18.75">
      <c r="A40" s="88"/>
      <c r="B40" s="363" t="s">
        <v>37</v>
      </c>
      <c r="C40" s="99" t="s">
        <v>10</v>
      </c>
      <c r="D40" s="42"/>
      <c r="E40" s="43"/>
      <c r="F40" s="43">
        <v>0</v>
      </c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/>
      <c r="N40" s="43"/>
      <c r="O40" s="3"/>
      <c r="P40" s="42">
        <v>0</v>
      </c>
      <c r="Q40" s="43">
        <v>0</v>
      </c>
      <c r="R40" s="43">
        <v>0</v>
      </c>
      <c r="S40" s="43"/>
      <c r="T40" s="43"/>
      <c r="U40" s="90"/>
      <c r="V40" s="43">
        <f t="shared" si="6"/>
        <v>0</v>
      </c>
      <c r="W40" s="43">
        <f t="shared" si="6"/>
        <v>0</v>
      </c>
      <c r="X40" s="43">
        <f t="shared" si="6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2"/>
        <v>0</v>
      </c>
      <c r="AR40" s="92">
        <f t="shared" si="3"/>
        <v>0</v>
      </c>
      <c r="AS40" s="92">
        <f t="shared" si="4"/>
        <v>0</v>
      </c>
      <c r="AT40" s="93" t="s">
        <v>10</v>
      </c>
      <c r="AU40" s="363" t="s">
        <v>37</v>
      </c>
      <c r="AV40" s="94"/>
      <c r="AW40" s="71"/>
    </row>
    <row r="41" spans="1:49" ht="18.75">
      <c r="A41" s="88" t="s">
        <v>38</v>
      </c>
      <c r="B41" s="364"/>
      <c r="C41" s="95" t="s">
        <v>11</v>
      </c>
      <c r="D41" s="40"/>
      <c r="E41" s="41"/>
      <c r="F41" s="41">
        <v>0</v>
      </c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/>
      <c r="N41" s="41"/>
      <c r="O41" s="15"/>
      <c r="P41" s="40">
        <v>0</v>
      </c>
      <c r="Q41" s="41">
        <v>0</v>
      </c>
      <c r="R41" s="41">
        <v>0</v>
      </c>
      <c r="S41" s="41"/>
      <c r="T41" s="41"/>
      <c r="U41" s="96"/>
      <c r="V41" s="41">
        <f t="shared" si="6"/>
        <v>0</v>
      </c>
      <c r="W41" s="41">
        <f t="shared" si="6"/>
        <v>0</v>
      </c>
      <c r="X41" s="41">
        <f t="shared" si="6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2"/>
        <v>0</v>
      </c>
      <c r="AR41" s="97">
        <f t="shared" si="3"/>
        <v>0</v>
      </c>
      <c r="AS41" s="97">
        <f t="shared" si="4"/>
        <v>0</v>
      </c>
      <c r="AT41" s="98" t="s">
        <v>11</v>
      </c>
      <c r="AU41" s="364"/>
      <c r="AV41" s="94" t="s">
        <v>38</v>
      </c>
      <c r="AW41" s="71"/>
    </row>
    <row r="42" spans="1:49" ht="18.75">
      <c r="A42" s="88"/>
      <c r="B42" s="363" t="s">
        <v>39</v>
      </c>
      <c r="C42" s="99" t="s">
        <v>10</v>
      </c>
      <c r="D42" s="42"/>
      <c r="E42" s="43"/>
      <c r="F42" s="43">
        <v>0</v>
      </c>
      <c r="G42" s="43">
        <v>2</v>
      </c>
      <c r="H42" s="43">
        <v>23.5846</v>
      </c>
      <c r="I42" s="90">
        <v>16066.952</v>
      </c>
      <c r="J42" s="279">
        <f t="shared" si="7"/>
        <v>2</v>
      </c>
      <c r="K42" s="279">
        <f t="shared" si="7"/>
        <v>23.5846</v>
      </c>
      <c r="L42" s="133">
        <f t="shared" si="7"/>
        <v>16066.952</v>
      </c>
      <c r="M42" s="42">
        <v>2</v>
      </c>
      <c r="N42" s="43">
        <v>6.8236</v>
      </c>
      <c r="O42" s="3">
        <v>6664.175</v>
      </c>
      <c r="P42" s="42">
        <v>0</v>
      </c>
      <c r="Q42" s="43">
        <v>0</v>
      </c>
      <c r="R42" s="43">
        <v>0</v>
      </c>
      <c r="S42" s="43"/>
      <c r="T42" s="43"/>
      <c r="U42" s="90"/>
      <c r="V42" s="43">
        <f t="shared" si="6"/>
        <v>0</v>
      </c>
      <c r="W42" s="43">
        <f t="shared" si="6"/>
        <v>0</v>
      </c>
      <c r="X42" s="43">
        <f t="shared" si="6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2"/>
        <v>4</v>
      </c>
      <c r="AR42" s="92">
        <f t="shared" si="3"/>
        <v>30.408199999999997</v>
      </c>
      <c r="AS42" s="92">
        <f t="shared" si="4"/>
        <v>22731.127</v>
      </c>
      <c r="AT42" s="93" t="s">
        <v>10</v>
      </c>
      <c r="AU42" s="363" t="s">
        <v>39</v>
      </c>
      <c r="AV42" s="94"/>
      <c r="AW42" s="71"/>
    </row>
    <row r="43" spans="1:49" ht="18.75">
      <c r="A43" s="88" t="s">
        <v>40</v>
      </c>
      <c r="B43" s="364"/>
      <c r="C43" s="95" t="s">
        <v>11</v>
      </c>
      <c r="D43" s="40">
        <v>34</v>
      </c>
      <c r="E43" s="41">
        <v>265.0662</v>
      </c>
      <c r="F43" s="41">
        <v>257429.647</v>
      </c>
      <c r="G43" s="41">
        <v>40</v>
      </c>
      <c r="H43" s="41">
        <v>331.1178</v>
      </c>
      <c r="I43" s="96">
        <v>308075.918</v>
      </c>
      <c r="J43" s="277">
        <f t="shared" si="7"/>
        <v>74</v>
      </c>
      <c r="K43" s="277">
        <f t="shared" si="7"/>
        <v>596.184</v>
      </c>
      <c r="L43" s="278">
        <f t="shared" si="7"/>
        <v>565505.565</v>
      </c>
      <c r="M43" s="40">
        <v>11</v>
      </c>
      <c r="N43" s="41">
        <v>31.3562</v>
      </c>
      <c r="O43" s="15">
        <v>28892.01</v>
      </c>
      <c r="P43" s="40">
        <v>0</v>
      </c>
      <c r="Q43" s="41">
        <v>0</v>
      </c>
      <c r="R43" s="41">
        <v>0</v>
      </c>
      <c r="S43" s="41"/>
      <c r="T43" s="41"/>
      <c r="U43" s="96"/>
      <c r="V43" s="41">
        <f t="shared" si="6"/>
        <v>0</v>
      </c>
      <c r="W43" s="41">
        <f t="shared" si="6"/>
        <v>0</v>
      </c>
      <c r="X43" s="41">
        <f t="shared" si="6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2"/>
        <v>85</v>
      </c>
      <c r="AR43" s="97">
        <f t="shared" si="3"/>
        <v>627.5401999999999</v>
      </c>
      <c r="AS43" s="97">
        <f t="shared" si="4"/>
        <v>594397.575</v>
      </c>
      <c r="AT43" s="93" t="s">
        <v>11</v>
      </c>
      <c r="AU43" s="364"/>
      <c r="AV43" s="94" t="s">
        <v>40</v>
      </c>
      <c r="AW43" s="71"/>
    </row>
    <row r="44" spans="1:49" ht="18.75">
      <c r="A44" s="88"/>
      <c r="B44" s="363" t="s">
        <v>41</v>
      </c>
      <c r="C44" s="99" t="s">
        <v>10</v>
      </c>
      <c r="D44" s="42"/>
      <c r="E44" s="43"/>
      <c r="F44" s="43">
        <v>0</v>
      </c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/>
      <c r="N44" s="43"/>
      <c r="O44" s="3"/>
      <c r="P44" s="42">
        <v>0</v>
      </c>
      <c r="Q44" s="43">
        <v>0</v>
      </c>
      <c r="R44" s="43">
        <v>0</v>
      </c>
      <c r="S44" s="43"/>
      <c r="T44" s="43"/>
      <c r="U44" s="90"/>
      <c r="V44" s="43">
        <f t="shared" si="6"/>
        <v>0</v>
      </c>
      <c r="W44" s="43">
        <f t="shared" si="6"/>
        <v>0</v>
      </c>
      <c r="X44" s="43">
        <f t="shared" si="6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2"/>
        <v>0</v>
      </c>
      <c r="AR44" s="92">
        <f t="shared" si="3"/>
        <v>0</v>
      </c>
      <c r="AS44" s="92">
        <f t="shared" si="4"/>
        <v>0</v>
      </c>
      <c r="AT44" s="104" t="s">
        <v>10</v>
      </c>
      <c r="AU44" s="363" t="s">
        <v>41</v>
      </c>
      <c r="AV44" s="94"/>
      <c r="AW44" s="71"/>
    </row>
    <row r="45" spans="1:49" ht="18.75">
      <c r="A45" s="88" t="s">
        <v>14</v>
      </c>
      <c r="B45" s="364"/>
      <c r="C45" s="95" t="s">
        <v>11</v>
      </c>
      <c r="D45" s="40"/>
      <c r="E45" s="41"/>
      <c r="F45" s="41">
        <v>0</v>
      </c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/>
      <c r="N45" s="41"/>
      <c r="O45" s="15"/>
      <c r="P45" s="40">
        <v>0</v>
      </c>
      <c r="Q45" s="41">
        <v>0</v>
      </c>
      <c r="R45" s="41">
        <v>0</v>
      </c>
      <c r="S45" s="41"/>
      <c r="T45" s="41"/>
      <c r="U45" s="96"/>
      <c r="V45" s="41">
        <f t="shared" si="6"/>
        <v>0</v>
      </c>
      <c r="W45" s="41">
        <f t="shared" si="6"/>
        <v>0</v>
      </c>
      <c r="X45" s="41">
        <f t="shared" si="6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2"/>
        <v>0</v>
      </c>
      <c r="AR45" s="97">
        <f t="shared" si="3"/>
        <v>0</v>
      </c>
      <c r="AS45" s="97">
        <f t="shared" si="4"/>
        <v>0</v>
      </c>
      <c r="AT45" s="98" t="s">
        <v>11</v>
      </c>
      <c r="AU45" s="364"/>
      <c r="AV45" s="105" t="s">
        <v>14</v>
      </c>
      <c r="AW45" s="71"/>
    </row>
    <row r="46" spans="1:49" ht="18.75">
      <c r="A46" s="88"/>
      <c r="B46" s="363" t="s">
        <v>42</v>
      </c>
      <c r="C46" s="99" t="s">
        <v>10</v>
      </c>
      <c r="D46" s="42"/>
      <c r="E46" s="43"/>
      <c r="F46" s="43">
        <v>0</v>
      </c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>
        <v>0</v>
      </c>
      <c r="Q46" s="43">
        <v>0</v>
      </c>
      <c r="R46" s="43">
        <v>0</v>
      </c>
      <c r="S46" s="43"/>
      <c r="T46" s="43"/>
      <c r="U46" s="90"/>
      <c r="V46" s="43">
        <f t="shared" si="6"/>
        <v>0</v>
      </c>
      <c r="W46" s="43">
        <f t="shared" si="6"/>
        <v>0</v>
      </c>
      <c r="X46" s="43">
        <f t="shared" si="6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2"/>
        <v>0</v>
      </c>
      <c r="AR46" s="92">
        <f t="shared" si="3"/>
        <v>0</v>
      </c>
      <c r="AS46" s="92">
        <f t="shared" si="4"/>
        <v>0</v>
      </c>
      <c r="AT46" s="93" t="s">
        <v>10</v>
      </c>
      <c r="AU46" s="363" t="s">
        <v>42</v>
      </c>
      <c r="AV46" s="105"/>
      <c r="AW46" s="71"/>
    </row>
    <row r="47" spans="1:49" ht="18.75">
      <c r="A47" s="100"/>
      <c r="B47" s="364"/>
      <c r="C47" s="95" t="s">
        <v>11</v>
      </c>
      <c r="D47" s="40"/>
      <c r="E47" s="41"/>
      <c r="F47" s="41">
        <v>0</v>
      </c>
      <c r="G47" s="41"/>
      <c r="H47" s="41"/>
      <c r="I47" s="96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40"/>
      <c r="N47" s="41"/>
      <c r="O47" s="15"/>
      <c r="P47" s="40">
        <v>0</v>
      </c>
      <c r="Q47" s="41">
        <v>0</v>
      </c>
      <c r="R47" s="41">
        <v>0</v>
      </c>
      <c r="S47" s="41"/>
      <c r="T47" s="41"/>
      <c r="U47" s="96"/>
      <c r="V47" s="41">
        <f t="shared" si="6"/>
        <v>0</v>
      </c>
      <c r="W47" s="41">
        <f t="shared" si="6"/>
        <v>0</v>
      </c>
      <c r="X47" s="41">
        <f t="shared" si="6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64"/>
      <c r="AV47" s="106"/>
      <c r="AW47" s="71"/>
    </row>
    <row r="48" spans="1:49" ht="18.75">
      <c r="A48" s="88"/>
      <c r="B48" s="363" t="s">
        <v>43</v>
      </c>
      <c r="C48" s="99" t="s">
        <v>10</v>
      </c>
      <c r="D48" s="42"/>
      <c r="E48" s="43"/>
      <c r="F48" s="43">
        <v>0</v>
      </c>
      <c r="G48" s="43"/>
      <c r="H48" s="43"/>
      <c r="I48" s="90"/>
      <c r="J48" s="279">
        <f t="shared" si="8"/>
        <v>0</v>
      </c>
      <c r="K48" s="279">
        <f t="shared" si="8"/>
        <v>0</v>
      </c>
      <c r="L48" s="133">
        <f t="shared" si="8"/>
        <v>0</v>
      </c>
      <c r="M48" s="42">
        <v>90</v>
      </c>
      <c r="N48" s="43">
        <v>32.716</v>
      </c>
      <c r="O48" s="3">
        <v>11955.981</v>
      </c>
      <c r="P48" s="42">
        <v>35</v>
      </c>
      <c r="Q48" s="43">
        <v>15.8152</v>
      </c>
      <c r="R48" s="43">
        <v>5662.8</v>
      </c>
      <c r="S48" s="43"/>
      <c r="T48" s="43"/>
      <c r="U48" s="90"/>
      <c r="V48" s="43">
        <f t="shared" si="6"/>
        <v>35</v>
      </c>
      <c r="W48" s="43">
        <f t="shared" si="6"/>
        <v>15.8152</v>
      </c>
      <c r="X48" s="43">
        <f t="shared" si="6"/>
        <v>5662.8</v>
      </c>
      <c r="Y48" s="43">
        <v>72</v>
      </c>
      <c r="Z48" s="43">
        <v>40.64</v>
      </c>
      <c r="AA48" s="43">
        <v>12132.115</v>
      </c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2"/>
        <v>197</v>
      </c>
      <c r="AR48" s="92">
        <f t="shared" si="3"/>
        <v>89.1712</v>
      </c>
      <c r="AS48" s="92">
        <f t="shared" si="4"/>
        <v>29750.896</v>
      </c>
      <c r="AT48" s="93" t="s">
        <v>10</v>
      </c>
      <c r="AU48" s="363" t="s">
        <v>43</v>
      </c>
      <c r="AV48" s="105"/>
      <c r="AW48" s="71"/>
    </row>
    <row r="49" spans="1:49" ht="18.75">
      <c r="A49" s="88" t="s">
        <v>44</v>
      </c>
      <c r="B49" s="364"/>
      <c r="C49" s="95" t="s">
        <v>11</v>
      </c>
      <c r="D49" s="40"/>
      <c r="E49" s="41"/>
      <c r="F49" s="41">
        <v>0</v>
      </c>
      <c r="G49" s="41"/>
      <c r="H49" s="41"/>
      <c r="I49" s="96"/>
      <c r="J49" s="277">
        <f t="shared" si="8"/>
        <v>0</v>
      </c>
      <c r="K49" s="277">
        <f t="shared" si="8"/>
        <v>0</v>
      </c>
      <c r="L49" s="278">
        <f t="shared" si="8"/>
        <v>0</v>
      </c>
      <c r="M49" s="40"/>
      <c r="N49" s="41"/>
      <c r="O49" s="15"/>
      <c r="P49" s="40">
        <v>0</v>
      </c>
      <c r="Q49" s="41">
        <v>0</v>
      </c>
      <c r="R49" s="41">
        <v>0</v>
      </c>
      <c r="S49" s="41"/>
      <c r="T49" s="41"/>
      <c r="U49" s="96"/>
      <c r="V49" s="41">
        <f t="shared" si="6"/>
        <v>0</v>
      </c>
      <c r="W49" s="41">
        <f t="shared" si="6"/>
        <v>0</v>
      </c>
      <c r="X49" s="41">
        <f t="shared" si="6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2"/>
        <v>0</v>
      </c>
      <c r="AR49" s="97">
        <f t="shared" si="3"/>
        <v>0</v>
      </c>
      <c r="AS49" s="97">
        <f t="shared" si="4"/>
        <v>0</v>
      </c>
      <c r="AT49" s="98" t="s">
        <v>11</v>
      </c>
      <c r="AU49" s="364"/>
      <c r="AV49" s="105" t="s">
        <v>44</v>
      </c>
      <c r="AW49" s="71"/>
    </row>
    <row r="50" spans="1:49" ht="18.75">
      <c r="A50" s="88"/>
      <c r="B50" s="363" t="s">
        <v>45</v>
      </c>
      <c r="C50" s="99" t="s">
        <v>10</v>
      </c>
      <c r="D50" s="42"/>
      <c r="E50" s="43"/>
      <c r="F50" s="43">
        <v>0</v>
      </c>
      <c r="G50" s="43"/>
      <c r="H50" s="43"/>
      <c r="I50" s="90"/>
      <c r="J50" s="279">
        <f t="shared" si="8"/>
        <v>0</v>
      </c>
      <c r="K50" s="279">
        <f t="shared" si="8"/>
        <v>0</v>
      </c>
      <c r="L50" s="133">
        <f t="shared" si="8"/>
        <v>0</v>
      </c>
      <c r="M50" s="42"/>
      <c r="N50" s="43"/>
      <c r="O50" s="3"/>
      <c r="P50" s="42">
        <v>0</v>
      </c>
      <c r="Q50" s="43">
        <v>0</v>
      </c>
      <c r="R50" s="43">
        <v>0</v>
      </c>
      <c r="S50" s="43"/>
      <c r="T50" s="43"/>
      <c r="U50" s="90"/>
      <c r="V50" s="43">
        <f t="shared" si="6"/>
        <v>0</v>
      </c>
      <c r="W50" s="43">
        <f t="shared" si="6"/>
        <v>0</v>
      </c>
      <c r="X50" s="43">
        <f t="shared" si="6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2"/>
        <v>0</v>
      </c>
      <c r="AR50" s="92">
        <f t="shared" si="3"/>
        <v>0</v>
      </c>
      <c r="AS50" s="92">
        <f t="shared" si="4"/>
        <v>0</v>
      </c>
      <c r="AT50" s="93" t="s">
        <v>10</v>
      </c>
      <c r="AU50" s="363" t="s">
        <v>45</v>
      </c>
      <c r="AV50" s="103"/>
      <c r="AW50" s="71"/>
    </row>
    <row r="51" spans="1:49" ht="18.75">
      <c r="A51" s="88"/>
      <c r="B51" s="364"/>
      <c r="C51" s="95" t="s">
        <v>11</v>
      </c>
      <c r="D51" s="40"/>
      <c r="E51" s="41"/>
      <c r="F51" s="41">
        <v>0</v>
      </c>
      <c r="G51" s="41"/>
      <c r="H51" s="41"/>
      <c r="I51" s="96"/>
      <c r="J51" s="277">
        <f t="shared" si="8"/>
        <v>0</v>
      </c>
      <c r="K51" s="277">
        <f t="shared" si="8"/>
        <v>0</v>
      </c>
      <c r="L51" s="278">
        <f t="shared" si="8"/>
        <v>0</v>
      </c>
      <c r="M51" s="40"/>
      <c r="N51" s="41"/>
      <c r="O51" s="15"/>
      <c r="P51" s="40">
        <v>0</v>
      </c>
      <c r="Q51" s="41">
        <v>0</v>
      </c>
      <c r="R51" s="41">
        <v>0</v>
      </c>
      <c r="S51" s="41"/>
      <c r="T51" s="41"/>
      <c r="U51" s="96"/>
      <c r="V51" s="41">
        <f t="shared" si="6"/>
        <v>0</v>
      </c>
      <c r="W51" s="41">
        <f t="shared" si="6"/>
        <v>0</v>
      </c>
      <c r="X51" s="41">
        <f t="shared" si="6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64"/>
      <c r="AV51" s="105"/>
      <c r="AW51" s="71"/>
    </row>
    <row r="52" spans="1:49" ht="18.75">
      <c r="A52" s="88"/>
      <c r="B52" s="363" t="s">
        <v>46</v>
      </c>
      <c r="C52" s="99" t="s">
        <v>10</v>
      </c>
      <c r="D52" s="42"/>
      <c r="E52" s="43"/>
      <c r="F52" s="43">
        <v>0</v>
      </c>
      <c r="G52" s="43"/>
      <c r="H52" s="43"/>
      <c r="I52" s="90"/>
      <c r="J52" s="279">
        <f t="shared" si="8"/>
        <v>0</v>
      </c>
      <c r="K52" s="279">
        <f t="shared" si="8"/>
        <v>0</v>
      </c>
      <c r="L52" s="133">
        <f t="shared" si="8"/>
        <v>0</v>
      </c>
      <c r="M52" s="42"/>
      <c r="N52" s="43"/>
      <c r="O52" s="3"/>
      <c r="P52" s="42">
        <v>0</v>
      </c>
      <c r="Q52" s="43">
        <v>0</v>
      </c>
      <c r="R52" s="43">
        <v>0</v>
      </c>
      <c r="S52" s="43"/>
      <c r="T52" s="43"/>
      <c r="U52" s="90"/>
      <c r="V52" s="43">
        <f t="shared" si="6"/>
        <v>0</v>
      </c>
      <c r="W52" s="43">
        <f t="shared" si="6"/>
        <v>0</v>
      </c>
      <c r="X52" s="43">
        <f t="shared" si="6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63" t="s">
        <v>46</v>
      </c>
      <c r="AV52" s="105"/>
      <c r="AW52" s="71"/>
    </row>
    <row r="53" spans="1:49" ht="18.75">
      <c r="A53" s="88" t="s">
        <v>14</v>
      </c>
      <c r="B53" s="364"/>
      <c r="C53" s="95" t="s">
        <v>11</v>
      </c>
      <c r="D53" s="40"/>
      <c r="E53" s="41"/>
      <c r="F53" s="41">
        <v>0</v>
      </c>
      <c r="G53" s="41"/>
      <c r="H53" s="41"/>
      <c r="I53" s="96"/>
      <c r="J53" s="277">
        <f t="shared" si="8"/>
        <v>0</v>
      </c>
      <c r="K53" s="277">
        <f t="shared" si="8"/>
        <v>0</v>
      </c>
      <c r="L53" s="278">
        <f t="shared" si="8"/>
        <v>0</v>
      </c>
      <c r="M53" s="40">
        <v>196</v>
      </c>
      <c r="N53" s="41">
        <v>4514.7895</v>
      </c>
      <c r="O53" s="15">
        <v>1106974.548</v>
      </c>
      <c r="P53" s="40">
        <v>0</v>
      </c>
      <c r="Q53" s="41">
        <v>0</v>
      </c>
      <c r="R53" s="41">
        <v>0</v>
      </c>
      <c r="S53" s="41"/>
      <c r="T53" s="41"/>
      <c r="U53" s="96"/>
      <c r="V53" s="41">
        <f t="shared" si="6"/>
        <v>0</v>
      </c>
      <c r="W53" s="41">
        <f t="shared" si="6"/>
        <v>0</v>
      </c>
      <c r="X53" s="41">
        <f t="shared" si="6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2"/>
        <v>196</v>
      </c>
      <c r="AR53" s="97">
        <f t="shared" si="3"/>
        <v>4514.7895</v>
      </c>
      <c r="AS53" s="97">
        <f t="shared" si="4"/>
        <v>1106974.548</v>
      </c>
      <c r="AT53" s="98" t="s">
        <v>11</v>
      </c>
      <c r="AU53" s="364"/>
      <c r="AV53" s="105" t="s">
        <v>14</v>
      </c>
      <c r="AW53" s="71"/>
    </row>
    <row r="54" spans="1:49" ht="18.75">
      <c r="A54" s="88"/>
      <c r="B54" s="363" t="s">
        <v>47</v>
      </c>
      <c r="C54" s="99" t="s">
        <v>10</v>
      </c>
      <c r="D54" s="42"/>
      <c r="E54" s="43"/>
      <c r="F54" s="43">
        <v>0</v>
      </c>
      <c r="G54" s="43"/>
      <c r="H54" s="43"/>
      <c r="I54" s="90"/>
      <c r="J54" s="279">
        <f t="shared" si="8"/>
        <v>0</v>
      </c>
      <c r="K54" s="279">
        <f t="shared" si="8"/>
        <v>0</v>
      </c>
      <c r="L54" s="133">
        <f t="shared" si="8"/>
        <v>0</v>
      </c>
      <c r="M54" s="42"/>
      <c r="N54" s="43"/>
      <c r="O54" s="3"/>
      <c r="P54" s="42">
        <v>0</v>
      </c>
      <c r="Q54" s="43">
        <v>0</v>
      </c>
      <c r="R54" s="43">
        <v>0</v>
      </c>
      <c r="S54" s="43"/>
      <c r="T54" s="43"/>
      <c r="U54" s="90"/>
      <c r="V54" s="43">
        <f t="shared" si="6"/>
        <v>0</v>
      </c>
      <c r="W54" s="43">
        <f t="shared" si="6"/>
        <v>0</v>
      </c>
      <c r="X54" s="43">
        <f t="shared" si="6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>
        <v>9</v>
      </c>
      <c r="AI54" s="2">
        <v>0.0491</v>
      </c>
      <c r="AJ54" s="3">
        <v>103.207</v>
      </c>
      <c r="AK54" s="1"/>
      <c r="AL54" s="2"/>
      <c r="AM54" s="3"/>
      <c r="AN54" s="1">
        <v>2</v>
      </c>
      <c r="AO54" s="2">
        <v>0.008</v>
      </c>
      <c r="AP54" s="2">
        <v>18.9</v>
      </c>
      <c r="AQ54" s="92">
        <f t="shared" si="2"/>
        <v>11</v>
      </c>
      <c r="AR54" s="92">
        <f t="shared" si="3"/>
        <v>0.0571</v>
      </c>
      <c r="AS54" s="92">
        <f t="shared" si="4"/>
        <v>122.107</v>
      </c>
      <c r="AT54" s="93" t="s">
        <v>10</v>
      </c>
      <c r="AU54" s="363" t="s">
        <v>47</v>
      </c>
      <c r="AV54" s="94"/>
      <c r="AW54" s="71"/>
    </row>
    <row r="55" spans="1:49" ht="18.75">
      <c r="A55" s="100"/>
      <c r="B55" s="364"/>
      <c r="C55" s="95" t="s">
        <v>11</v>
      </c>
      <c r="D55" s="40"/>
      <c r="E55" s="41"/>
      <c r="F55" s="41">
        <v>0</v>
      </c>
      <c r="G55" s="41"/>
      <c r="H55" s="41"/>
      <c r="I55" s="96"/>
      <c r="J55" s="277">
        <f t="shared" si="8"/>
        <v>0</v>
      </c>
      <c r="K55" s="277">
        <f t="shared" si="8"/>
        <v>0</v>
      </c>
      <c r="L55" s="278">
        <f t="shared" si="8"/>
        <v>0</v>
      </c>
      <c r="M55" s="40"/>
      <c r="N55" s="41"/>
      <c r="O55" s="15"/>
      <c r="P55" s="40">
        <v>0</v>
      </c>
      <c r="Q55" s="41">
        <v>0</v>
      </c>
      <c r="R55" s="41">
        <v>0</v>
      </c>
      <c r="S55" s="41"/>
      <c r="T55" s="41"/>
      <c r="U55" s="96"/>
      <c r="V55" s="41">
        <f t="shared" si="6"/>
        <v>0</v>
      </c>
      <c r="W55" s="41">
        <f t="shared" si="6"/>
        <v>0</v>
      </c>
      <c r="X55" s="41">
        <f t="shared" si="6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64"/>
      <c r="AV55" s="102"/>
      <c r="AW55" s="71"/>
    </row>
    <row r="56" spans="1:49" ht="18.75">
      <c r="A56" s="365" t="s">
        <v>107</v>
      </c>
      <c r="B56" s="366" t="s">
        <v>48</v>
      </c>
      <c r="C56" s="99" t="s">
        <v>10</v>
      </c>
      <c r="D56" s="42"/>
      <c r="E56" s="43"/>
      <c r="F56" s="43">
        <v>0</v>
      </c>
      <c r="G56" s="43"/>
      <c r="H56" s="43"/>
      <c r="I56" s="90"/>
      <c r="J56" s="279">
        <f t="shared" si="8"/>
        <v>0</v>
      </c>
      <c r="K56" s="279">
        <f t="shared" si="8"/>
        <v>0</v>
      </c>
      <c r="L56" s="133">
        <f t="shared" si="8"/>
        <v>0</v>
      </c>
      <c r="M56" s="42">
        <v>4</v>
      </c>
      <c r="N56" s="43">
        <v>0.6368</v>
      </c>
      <c r="O56" s="3">
        <v>488.782</v>
      </c>
      <c r="P56" s="42">
        <v>0</v>
      </c>
      <c r="Q56" s="43">
        <v>0</v>
      </c>
      <c r="R56" s="43">
        <v>0</v>
      </c>
      <c r="S56" s="43"/>
      <c r="T56" s="43"/>
      <c r="U56" s="90"/>
      <c r="V56" s="43">
        <f t="shared" si="6"/>
        <v>0</v>
      </c>
      <c r="W56" s="43">
        <f t="shared" si="6"/>
        <v>0</v>
      </c>
      <c r="X56" s="43">
        <f t="shared" si="6"/>
        <v>0</v>
      </c>
      <c r="Y56" s="43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2"/>
        <v>4</v>
      </c>
      <c r="AR56" s="92">
        <f t="shared" si="3"/>
        <v>0.6368</v>
      </c>
      <c r="AS56" s="92">
        <f t="shared" si="4"/>
        <v>488.782</v>
      </c>
      <c r="AT56" s="107" t="s">
        <v>10</v>
      </c>
      <c r="AU56" s="369" t="s">
        <v>108</v>
      </c>
      <c r="AV56" s="370" t="s">
        <v>0</v>
      </c>
      <c r="AW56" s="71"/>
    </row>
    <row r="57" spans="1:49" ht="18.75">
      <c r="A57" s="367"/>
      <c r="B57" s="368"/>
      <c r="C57" s="95" t="s">
        <v>11</v>
      </c>
      <c r="D57" s="40"/>
      <c r="E57" s="41"/>
      <c r="F57" s="41">
        <v>0</v>
      </c>
      <c r="G57" s="41"/>
      <c r="H57" s="41"/>
      <c r="I57" s="96"/>
      <c r="J57" s="277">
        <f t="shared" si="8"/>
        <v>0</v>
      </c>
      <c r="K57" s="277">
        <f t="shared" si="8"/>
        <v>0</v>
      </c>
      <c r="L57" s="278">
        <f t="shared" si="8"/>
        <v>0</v>
      </c>
      <c r="M57" s="40">
        <v>7</v>
      </c>
      <c r="N57" s="41">
        <v>2.2124</v>
      </c>
      <c r="O57" s="15">
        <v>2697.234</v>
      </c>
      <c r="P57" s="40">
        <v>0</v>
      </c>
      <c r="Q57" s="41">
        <v>0</v>
      </c>
      <c r="R57" s="41">
        <v>0</v>
      </c>
      <c r="S57" s="41"/>
      <c r="T57" s="41"/>
      <c r="U57" s="96"/>
      <c r="V57" s="41">
        <f t="shared" si="6"/>
        <v>0</v>
      </c>
      <c r="W57" s="41">
        <f t="shared" si="6"/>
        <v>0</v>
      </c>
      <c r="X57" s="41">
        <f t="shared" si="6"/>
        <v>0</v>
      </c>
      <c r="Y57" s="41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2"/>
        <v>7</v>
      </c>
      <c r="AR57" s="97">
        <f t="shared" si="3"/>
        <v>2.2124</v>
      </c>
      <c r="AS57" s="97">
        <f t="shared" si="4"/>
        <v>2697.234</v>
      </c>
      <c r="AT57" s="95" t="s">
        <v>11</v>
      </c>
      <c r="AU57" s="371"/>
      <c r="AV57" s="372"/>
      <c r="AW57" s="71"/>
    </row>
    <row r="58" spans="1:49" ht="18.75">
      <c r="A58" s="61" t="s">
        <v>0</v>
      </c>
      <c r="C58" s="108" t="s">
        <v>10</v>
      </c>
      <c r="D58" s="44"/>
      <c r="E58" s="45"/>
      <c r="F58" s="45">
        <v>0</v>
      </c>
      <c r="G58" s="45"/>
      <c r="H58" s="45"/>
      <c r="I58" s="109"/>
      <c r="J58" s="280">
        <f t="shared" si="8"/>
        <v>0</v>
      </c>
      <c r="K58" s="280">
        <f t="shared" si="8"/>
        <v>0</v>
      </c>
      <c r="L58" s="281">
        <f t="shared" si="8"/>
        <v>0</v>
      </c>
      <c r="M58" s="44">
        <v>66</v>
      </c>
      <c r="N58" s="45">
        <v>3.1823</v>
      </c>
      <c r="O58" s="19">
        <v>1220.837</v>
      </c>
      <c r="P58" s="44">
        <v>0</v>
      </c>
      <c r="Q58" s="45">
        <v>0</v>
      </c>
      <c r="R58" s="45">
        <v>0</v>
      </c>
      <c r="S58" s="45"/>
      <c r="T58" s="45"/>
      <c r="U58" s="109"/>
      <c r="V58" s="45">
        <f t="shared" si="6"/>
        <v>0</v>
      </c>
      <c r="W58" s="45">
        <f t="shared" si="6"/>
        <v>0</v>
      </c>
      <c r="X58" s="45">
        <f t="shared" si="6"/>
        <v>0</v>
      </c>
      <c r="Y58" s="45">
        <v>11</v>
      </c>
      <c r="Z58" s="45">
        <v>0.2355</v>
      </c>
      <c r="AA58" s="45">
        <v>223.458</v>
      </c>
      <c r="AB58" s="20">
        <v>5</v>
      </c>
      <c r="AC58" s="23">
        <v>0.5105</v>
      </c>
      <c r="AD58" s="23">
        <v>305.474</v>
      </c>
      <c r="AE58" s="23"/>
      <c r="AF58" s="23"/>
      <c r="AG58" s="19"/>
      <c r="AH58" s="20"/>
      <c r="AI58" s="23"/>
      <c r="AJ58" s="19"/>
      <c r="AK58" s="20"/>
      <c r="AL58" s="23"/>
      <c r="AM58" s="19"/>
      <c r="AN58" s="20">
        <v>11</v>
      </c>
      <c r="AO58" s="23">
        <v>1.148</v>
      </c>
      <c r="AP58" s="23">
        <v>1466.157</v>
      </c>
      <c r="AQ58" s="146">
        <f t="shared" si="2"/>
        <v>93</v>
      </c>
      <c r="AR58" s="146">
        <f t="shared" si="3"/>
        <v>5.0763</v>
      </c>
      <c r="AS58" s="146">
        <f t="shared" si="4"/>
        <v>3215.926</v>
      </c>
      <c r="AT58" s="108" t="s">
        <v>10</v>
      </c>
      <c r="AU58" s="111"/>
      <c r="AV58" s="94" t="s">
        <v>0</v>
      </c>
      <c r="AW58" s="71"/>
    </row>
    <row r="59" spans="1:49" ht="18.75">
      <c r="A59" s="373" t="s">
        <v>49</v>
      </c>
      <c r="B59" s="374"/>
      <c r="C59" s="99" t="s">
        <v>50</v>
      </c>
      <c r="D59" s="42"/>
      <c r="E59" s="43"/>
      <c r="F59" s="43">
        <v>0</v>
      </c>
      <c r="G59" s="43"/>
      <c r="H59" s="43"/>
      <c r="I59" s="90"/>
      <c r="J59" s="282">
        <f t="shared" si="8"/>
        <v>0</v>
      </c>
      <c r="K59" s="282">
        <f t="shared" si="8"/>
        <v>0</v>
      </c>
      <c r="L59" s="283">
        <f t="shared" si="8"/>
        <v>0</v>
      </c>
      <c r="M59" s="42"/>
      <c r="N59" s="43"/>
      <c r="O59" s="3"/>
      <c r="P59" s="42">
        <v>0</v>
      </c>
      <c r="Q59" s="43">
        <v>0</v>
      </c>
      <c r="R59" s="43">
        <v>0</v>
      </c>
      <c r="S59" s="43"/>
      <c r="T59" s="43"/>
      <c r="U59" s="90"/>
      <c r="V59" s="43">
        <f t="shared" si="6"/>
        <v>0</v>
      </c>
      <c r="W59" s="43">
        <f t="shared" si="6"/>
        <v>0</v>
      </c>
      <c r="X59" s="327">
        <f t="shared" si="6"/>
        <v>0</v>
      </c>
      <c r="Y59" s="42"/>
      <c r="Z59" s="43"/>
      <c r="AA59" s="43"/>
      <c r="AB59" s="1"/>
      <c r="AC59" s="2"/>
      <c r="AD59" s="2"/>
      <c r="AE59" s="2"/>
      <c r="AF59" s="2"/>
      <c r="AG59" s="3"/>
      <c r="AH59" s="1"/>
      <c r="AI59" s="2"/>
      <c r="AJ59" s="3"/>
      <c r="AK59" s="1"/>
      <c r="AL59" s="2"/>
      <c r="AM59" s="3"/>
      <c r="AN59" s="1"/>
      <c r="AO59" s="2"/>
      <c r="AP59" s="2"/>
      <c r="AQ59" s="114">
        <f t="shared" si="2"/>
        <v>0</v>
      </c>
      <c r="AR59" s="114">
        <f t="shared" si="3"/>
        <v>0</v>
      </c>
      <c r="AS59" s="114">
        <f t="shared" si="4"/>
        <v>0</v>
      </c>
      <c r="AT59" s="108" t="s">
        <v>50</v>
      </c>
      <c r="AU59" s="375" t="s">
        <v>49</v>
      </c>
      <c r="AV59" s="376"/>
      <c r="AW59" s="71"/>
    </row>
    <row r="60" spans="1:49" ht="18.75">
      <c r="A60" s="79"/>
      <c r="B60" s="80"/>
      <c r="C60" s="95" t="s">
        <v>11</v>
      </c>
      <c r="D60" s="40"/>
      <c r="E60" s="41"/>
      <c r="F60" s="41">
        <v>0</v>
      </c>
      <c r="G60" s="41"/>
      <c r="H60" s="41"/>
      <c r="I60" s="96"/>
      <c r="J60" s="277">
        <f t="shared" si="8"/>
        <v>0</v>
      </c>
      <c r="K60" s="277">
        <f t="shared" si="8"/>
        <v>0</v>
      </c>
      <c r="L60" s="278">
        <f t="shared" si="8"/>
        <v>0</v>
      </c>
      <c r="M60" s="40"/>
      <c r="N60" s="41"/>
      <c r="O60" s="15"/>
      <c r="P60" s="40">
        <v>0</v>
      </c>
      <c r="Q60" s="41">
        <v>0</v>
      </c>
      <c r="R60" s="41">
        <v>0</v>
      </c>
      <c r="S60" s="41"/>
      <c r="T60" s="41"/>
      <c r="U60" s="96"/>
      <c r="V60" s="41">
        <f t="shared" si="6"/>
        <v>0</v>
      </c>
      <c r="W60" s="41">
        <f t="shared" si="6"/>
        <v>0</v>
      </c>
      <c r="X60" s="328">
        <f t="shared" si="6"/>
        <v>0</v>
      </c>
      <c r="Y60" s="40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2"/>
        <v>0</v>
      </c>
      <c r="AR60" s="97">
        <f t="shared" si="3"/>
        <v>0</v>
      </c>
      <c r="AS60" s="97">
        <f t="shared" si="4"/>
        <v>0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v>57</v>
      </c>
      <c r="E61" s="45">
        <v>15.253</v>
      </c>
      <c r="F61" s="45">
        <v>12897.569000000001</v>
      </c>
      <c r="G61" s="44">
        <v>58</v>
      </c>
      <c r="H61" s="45">
        <v>316.43670000000003</v>
      </c>
      <c r="I61" s="45">
        <v>66492.553</v>
      </c>
      <c r="J61" s="23">
        <f>+J6+J8+J10+J12+J14+J16+J18+J20+J22+J24+J26+J28+J30+J32+J34+J36+J38+J40+J42+J44+J46+J48+J50+J52+J54+J56+J58</f>
        <v>115</v>
      </c>
      <c r="K61" s="23">
        <f>+K6+K8+K10+K12+K14+K16+K18+K20+K22+K24+K26+K28+K30+K32+K34+K36+K38+K40+K42+K44+K46+K48+K50+K52+K54+K56+K58</f>
        <v>331.6897000000001</v>
      </c>
      <c r="L61" s="19">
        <f>+L6+L8+L10+L12+L14+L16+L18+L20+L22+L24+L26+L28+L30+L32+L34+L36+L38+L40+L42+L44+L46+L48+L50+L52+L54+L56+L58</f>
        <v>79390.122</v>
      </c>
      <c r="M61" s="44">
        <v>217</v>
      </c>
      <c r="N61" s="45">
        <v>154.5829</v>
      </c>
      <c r="O61" s="45">
        <v>33653.779</v>
      </c>
      <c r="P61" s="44">
        <v>416</v>
      </c>
      <c r="Q61" s="45">
        <v>2116.3655</v>
      </c>
      <c r="R61" s="45">
        <v>262875.622</v>
      </c>
      <c r="S61" s="44">
        <v>0</v>
      </c>
      <c r="T61" s="45">
        <v>0</v>
      </c>
      <c r="U61" s="45">
        <v>0</v>
      </c>
      <c r="V61" s="19">
        <f>+V6+V8+V10+V12+V14+V16+V18+V20+V22+V24+V26+V28+V30+V32+V34+V36+V38+V40+V42+V44+V46+V48+V50+V52+V54+V56+V58</f>
        <v>416</v>
      </c>
      <c r="W61" s="23">
        <f>+W6+W8+W10+W12+W14+W16+W18+W20+W22+W24+W26+W28+W30+W32+W34+W36+W38+W40+W42+W44+W46+W48+W50+W52+W54+W56+W58</f>
        <v>2116.3655</v>
      </c>
      <c r="X61" s="314">
        <f>+X6+X8+X10+X12+X14+X16+X18+X20+X22+X24+X26+X28+X30+X32+X34+X36+X38+X40+X42+X44+X46+X48+X50+X52+X54+X56+X58</f>
        <v>262875.622</v>
      </c>
      <c r="Y61" s="290">
        <v>192</v>
      </c>
      <c r="Z61" s="45">
        <v>498.14509999999996</v>
      </c>
      <c r="AA61" s="45">
        <v>75914.874</v>
      </c>
      <c r="AB61" s="44">
        <v>189</v>
      </c>
      <c r="AC61" s="45">
        <v>20.2655</v>
      </c>
      <c r="AD61" s="45">
        <v>7695.807</v>
      </c>
      <c r="AE61" s="44">
        <v>25</v>
      </c>
      <c r="AF61" s="45">
        <v>0.305</v>
      </c>
      <c r="AG61" s="45">
        <v>156.975</v>
      </c>
      <c r="AH61" s="44">
        <v>76</v>
      </c>
      <c r="AI61" s="45">
        <v>6.6817</v>
      </c>
      <c r="AJ61" s="45">
        <v>7743.1900000000005</v>
      </c>
      <c r="AK61" s="44"/>
      <c r="AL61" s="45"/>
      <c r="AM61" s="45"/>
      <c r="AN61" s="44">
        <v>109</v>
      </c>
      <c r="AO61" s="45">
        <v>7.1884999999999994</v>
      </c>
      <c r="AP61" s="45">
        <v>9629.452</v>
      </c>
      <c r="AQ61" s="146">
        <f t="shared" si="2"/>
        <v>1339</v>
      </c>
      <c r="AR61" s="146">
        <f t="shared" si="3"/>
        <v>3135.2239</v>
      </c>
      <c r="AS61" s="146">
        <f t="shared" si="4"/>
        <v>477059.82099999994</v>
      </c>
      <c r="AT61" s="108" t="s">
        <v>10</v>
      </c>
      <c r="AU61" s="115"/>
      <c r="AV61" s="94" t="s">
        <v>0</v>
      </c>
      <c r="AW61" s="71"/>
    </row>
    <row r="62" spans="1:49" ht="18.75">
      <c r="A62" s="377" t="s">
        <v>109</v>
      </c>
      <c r="B62" s="378" t="s">
        <v>51</v>
      </c>
      <c r="C62" s="99" t="s">
        <v>50</v>
      </c>
      <c r="D62" s="42">
        <v>0</v>
      </c>
      <c r="E62" s="43">
        <v>0</v>
      </c>
      <c r="F62" s="43">
        <v>0</v>
      </c>
      <c r="G62" s="42">
        <v>0</v>
      </c>
      <c r="H62" s="43">
        <v>0</v>
      </c>
      <c r="I62" s="43">
        <v>0</v>
      </c>
      <c r="J62" s="2">
        <f>J59</f>
        <v>0</v>
      </c>
      <c r="K62" s="2">
        <f>K59</f>
        <v>0</v>
      </c>
      <c r="L62" s="3">
        <f>L59</f>
        <v>0</v>
      </c>
      <c r="M62" s="42">
        <v>0</v>
      </c>
      <c r="N62" s="43">
        <v>0</v>
      </c>
      <c r="O62" s="43">
        <v>0</v>
      </c>
      <c r="P62" s="42">
        <v>0</v>
      </c>
      <c r="Q62" s="43">
        <v>0</v>
      </c>
      <c r="R62" s="43">
        <v>0</v>
      </c>
      <c r="S62" s="42">
        <v>0</v>
      </c>
      <c r="T62" s="43">
        <v>0</v>
      </c>
      <c r="U62" s="43">
        <v>0</v>
      </c>
      <c r="V62" s="3">
        <f>V59</f>
        <v>0</v>
      </c>
      <c r="W62" s="2">
        <f>W59</f>
        <v>0</v>
      </c>
      <c r="X62" s="48">
        <f>X59</f>
        <v>0</v>
      </c>
      <c r="Y62" s="42">
        <v>0</v>
      </c>
      <c r="Z62" s="43">
        <v>0</v>
      </c>
      <c r="AA62" s="43">
        <v>0</v>
      </c>
      <c r="AB62" s="42">
        <v>0</v>
      </c>
      <c r="AC62" s="43">
        <v>0</v>
      </c>
      <c r="AD62" s="43">
        <v>0</v>
      </c>
      <c r="AE62" s="42">
        <v>0</v>
      </c>
      <c r="AF62" s="43">
        <v>0</v>
      </c>
      <c r="AG62" s="43">
        <v>0</v>
      </c>
      <c r="AH62" s="42">
        <v>0</v>
      </c>
      <c r="AI62" s="43">
        <v>0</v>
      </c>
      <c r="AJ62" s="43">
        <v>0</v>
      </c>
      <c r="AK62" s="42">
        <v>0</v>
      </c>
      <c r="AL62" s="43">
        <v>0</v>
      </c>
      <c r="AM62" s="43">
        <v>0</v>
      </c>
      <c r="AN62" s="42">
        <v>0</v>
      </c>
      <c r="AO62" s="43">
        <v>0</v>
      </c>
      <c r="AP62" s="43">
        <v>0</v>
      </c>
      <c r="AQ62" s="92">
        <f t="shared" si="2"/>
        <v>0</v>
      </c>
      <c r="AR62" s="92">
        <f t="shared" si="3"/>
        <v>0</v>
      </c>
      <c r="AS62" s="92">
        <f t="shared" si="4"/>
        <v>0</v>
      </c>
      <c r="AT62" s="108" t="s">
        <v>50</v>
      </c>
      <c r="AU62" s="375" t="s">
        <v>110</v>
      </c>
      <c r="AV62" s="376"/>
      <c r="AW62" s="71"/>
    </row>
    <row r="63" spans="1:49" ht="18.75">
      <c r="A63" s="79"/>
      <c r="B63" s="80"/>
      <c r="C63" s="95" t="s">
        <v>11</v>
      </c>
      <c r="D63" s="40">
        <v>45</v>
      </c>
      <c r="E63" s="41">
        <v>429.8242</v>
      </c>
      <c r="F63" s="41">
        <v>309108.888</v>
      </c>
      <c r="G63" s="40">
        <v>50</v>
      </c>
      <c r="H63" s="41">
        <v>506.0704</v>
      </c>
      <c r="I63" s="41">
        <v>353122.218</v>
      </c>
      <c r="J63" s="5">
        <f>+J7+J9+J11+J13+J15+J17+J19+J21+J23+J25+J27+J29+J31+J33+J35+J37+J39+J41+J43+J45+J47+J49+J51+J53+J55+J57+J60</f>
        <v>95</v>
      </c>
      <c r="K63" s="5">
        <f>+K7+K9+K11+K13+K15+K17+K19+K21+K23+K25+K27+K29+K31+K33+K35+K37+K39+K41+K43+K45+K47+K49+K51+K53+K55+K57+K60</f>
        <v>935.8946</v>
      </c>
      <c r="L63" s="6">
        <f>+L7+L9+L11+L13+L15+L17+L19+L21+L23+L25+L27+L29+L31+L33+L35+L37+L39+L41+L43+L45+L47+L49+L51+L53+L55+L57+L60</f>
        <v>662231.1059999999</v>
      </c>
      <c r="M63" s="40">
        <v>249</v>
      </c>
      <c r="N63" s="41">
        <v>6269.9966</v>
      </c>
      <c r="O63" s="41">
        <v>1559049.934</v>
      </c>
      <c r="P63" s="40">
        <v>5</v>
      </c>
      <c r="Q63" s="41">
        <v>1415.057</v>
      </c>
      <c r="R63" s="41">
        <v>201208.13700000002</v>
      </c>
      <c r="S63" s="40">
        <v>0</v>
      </c>
      <c r="T63" s="41">
        <v>0</v>
      </c>
      <c r="U63" s="41">
        <v>0</v>
      </c>
      <c r="V63" s="6">
        <f>+V7+V9+V11+V13+V15+V17+V19+V21+V23+V25+V27+V29+V31+V33+V35+V37+V39+V41+V43+V45+V47+V49+V51+V53+V55+V57+V60</f>
        <v>5</v>
      </c>
      <c r="W63" s="5">
        <f>+W7+W9+W11+W13+W15+W17+W19+W21+W23+W25+W27+W29+W31+W33+W35+W37+W39+W41+W43+W45+W47+W49+W51+W53+W55+W57+W60</f>
        <v>1415.057</v>
      </c>
      <c r="X63" s="47">
        <f>+X7+X9+X11+X13+X15+X17+X19+X21+X23+X25+X27+X29+X31+X33+X35+X37+X39+X41+X43+X45+X47+X49+X51+X53+X55+X57+X60</f>
        <v>201208.13700000002</v>
      </c>
      <c r="Y63" s="40">
        <v>2</v>
      </c>
      <c r="Z63" s="41">
        <v>158</v>
      </c>
      <c r="AA63" s="41">
        <v>29547.166</v>
      </c>
      <c r="AB63" s="40">
        <v>0</v>
      </c>
      <c r="AC63" s="41">
        <v>0</v>
      </c>
      <c r="AD63" s="41">
        <v>0</v>
      </c>
      <c r="AE63" s="40">
        <v>0</v>
      </c>
      <c r="AF63" s="41">
        <v>0</v>
      </c>
      <c r="AG63" s="41">
        <v>0</v>
      </c>
      <c r="AH63" s="40">
        <v>0</v>
      </c>
      <c r="AI63" s="41">
        <v>0</v>
      </c>
      <c r="AJ63" s="41">
        <v>0</v>
      </c>
      <c r="AK63" s="40">
        <v>0</v>
      </c>
      <c r="AL63" s="41">
        <v>0</v>
      </c>
      <c r="AM63" s="41">
        <v>0</v>
      </c>
      <c r="AN63" s="40">
        <v>0</v>
      </c>
      <c r="AO63" s="41">
        <v>0</v>
      </c>
      <c r="AP63" s="41">
        <v>0</v>
      </c>
      <c r="AQ63" s="97">
        <f t="shared" si="2"/>
        <v>351</v>
      </c>
      <c r="AR63" s="97">
        <f t="shared" si="3"/>
        <v>8778.9482</v>
      </c>
      <c r="AS63" s="97">
        <f t="shared" si="4"/>
        <v>2452036.3430000003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63" t="s">
        <v>53</v>
      </c>
      <c r="C64" s="99" t="s">
        <v>10</v>
      </c>
      <c r="D64" s="42"/>
      <c r="E64" s="43"/>
      <c r="F64" s="43"/>
      <c r="G64" s="43">
        <v>197</v>
      </c>
      <c r="H64" s="43">
        <v>249.4534</v>
      </c>
      <c r="I64" s="90">
        <v>59467.974</v>
      </c>
      <c r="J64" s="279">
        <f aca="true" t="shared" si="9" ref="J64:L70">+D64+G64</f>
        <v>197</v>
      </c>
      <c r="K64" s="279">
        <f t="shared" si="9"/>
        <v>249.4534</v>
      </c>
      <c r="L64" s="133">
        <f t="shared" si="9"/>
        <v>59467.974</v>
      </c>
      <c r="M64" s="42">
        <v>92</v>
      </c>
      <c r="N64" s="43">
        <v>2.6523</v>
      </c>
      <c r="O64" s="3">
        <v>1489.34</v>
      </c>
      <c r="P64" s="42">
        <v>311</v>
      </c>
      <c r="Q64" s="43">
        <v>80.6812</v>
      </c>
      <c r="R64" s="43">
        <v>22415.889</v>
      </c>
      <c r="S64" s="43"/>
      <c r="T64" s="43"/>
      <c r="U64" s="90"/>
      <c r="V64" s="43">
        <f t="shared" si="6"/>
        <v>311</v>
      </c>
      <c r="W64" s="43">
        <f t="shared" si="6"/>
        <v>80.6812</v>
      </c>
      <c r="X64" s="327">
        <f t="shared" si="6"/>
        <v>22415.889</v>
      </c>
      <c r="Y64" s="42">
        <v>51</v>
      </c>
      <c r="Z64" s="43">
        <v>248.0815</v>
      </c>
      <c r="AA64" s="43">
        <v>30964.194</v>
      </c>
      <c r="AB64" s="1">
        <v>1</v>
      </c>
      <c r="AC64" s="2">
        <v>0.0569</v>
      </c>
      <c r="AD64" s="2">
        <v>56.281</v>
      </c>
      <c r="AE64" s="2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2"/>
        <v>652</v>
      </c>
      <c r="AR64" s="92">
        <f t="shared" si="3"/>
        <v>580.9253000000001</v>
      </c>
      <c r="AS64" s="92">
        <f t="shared" si="4"/>
        <v>114393.678</v>
      </c>
      <c r="AT64" s="93" t="s">
        <v>10</v>
      </c>
      <c r="AU64" s="363" t="s">
        <v>53</v>
      </c>
      <c r="AV64" s="117" t="s">
        <v>52</v>
      </c>
      <c r="AW64" s="71"/>
    </row>
    <row r="65" spans="1:49" ht="18.75">
      <c r="A65" s="88"/>
      <c r="B65" s="364"/>
      <c r="C65" s="95" t="s">
        <v>11</v>
      </c>
      <c r="D65" s="40">
        <v>397</v>
      </c>
      <c r="E65" s="41">
        <v>74.2037</v>
      </c>
      <c r="F65" s="41">
        <v>56430.07</v>
      </c>
      <c r="G65" s="41">
        <v>49</v>
      </c>
      <c r="H65" s="41">
        <v>338.676</v>
      </c>
      <c r="I65" s="96">
        <v>105596.578</v>
      </c>
      <c r="J65" s="277">
        <f t="shared" si="9"/>
        <v>446</v>
      </c>
      <c r="K65" s="277">
        <f t="shared" si="9"/>
        <v>412.87969999999996</v>
      </c>
      <c r="L65" s="278">
        <f t="shared" si="9"/>
        <v>162026.648</v>
      </c>
      <c r="M65" s="40">
        <v>6</v>
      </c>
      <c r="N65" s="41">
        <v>0.1085</v>
      </c>
      <c r="O65" s="15">
        <v>185.707</v>
      </c>
      <c r="P65" s="40">
        <v>22</v>
      </c>
      <c r="Q65" s="41">
        <v>202.912</v>
      </c>
      <c r="R65" s="41">
        <v>27016.569</v>
      </c>
      <c r="S65" s="41"/>
      <c r="T65" s="41"/>
      <c r="U65" s="96"/>
      <c r="V65" s="41">
        <f t="shared" si="6"/>
        <v>22</v>
      </c>
      <c r="W65" s="41">
        <f t="shared" si="6"/>
        <v>202.912</v>
      </c>
      <c r="X65" s="328">
        <f t="shared" si="6"/>
        <v>27016.569</v>
      </c>
      <c r="Y65" s="40"/>
      <c r="Z65" s="41"/>
      <c r="AA65" s="41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2"/>
        <v>474</v>
      </c>
      <c r="AR65" s="97">
        <f t="shared" si="3"/>
        <v>615.9001999999999</v>
      </c>
      <c r="AS65" s="97">
        <f t="shared" si="4"/>
        <v>189228.92399999997</v>
      </c>
      <c r="AT65" s="98" t="s">
        <v>11</v>
      </c>
      <c r="AU65" s="364"/>
      <c r="AV65" s="94"/>
      <c r="AW65" s="71"/>
    </row>
    <row r="66" spans="1:49" ht="18.75">
      <c r="A66" s="88" t="s">
        <v>54</v>
      </c>
      <c r="B66" s="363" t="s">
        <v>55</v>
      </c>
      <c r="C66" s="99" t="s">
        <v>10</v>
      </c>
      <c r="D66" s="42"/>
      <c r="E66" s="43"/>
      <c r="F66" s="43"/>
      <c r="G66" s="43"/>
      <c r="H66" s="43"/>
      <c r="I66" s="90"/>
      <c r="J66" s="279">
        <f t="shared" si="9"/>
        <v>0</v>
      </c>
      <c r="K66" s="279">
        <f t="shared" si="9"/>
        <v>0</v>
      </c>
      <c r="L66" s="133">
        <f t="shared" si="9"/>
        <v>0</v>
      </c>
      <c r="M66" s="42"/>
      <c r="N66" s="43"/>
      <c r="O66" s="3"/>
      <c r="P66" s="42">
        <v>0</v>
      </c>
      <c r="Q66" s="43">
        <v>0</v>
      </c>
      <c r="R66" s="43">
        <v>0</v>
      </c>
      <c r="S66" s="43"/>
      <c r="T66" s="43"/>
      <c r="U66" s="90"/>
      <c r="V66" s="43">
        <f t="shared" si="6"/>
        <v>0</v>
      </c>
      <c r="W66" s="43">
        <f t="shared" si="6"/>
        <v>0</v>
      </c>
      <c r="X66" s="327">
        <f t="shared" si="6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2"/>
        <v>0</v>
      </c>
      <c r="AR66" s="92">
        <f t="shared" si="3"/>
        <v>0</v>
      </c>
      <c r="AS66" s="92">
        <f t="shared" si="4"/>
        <v>0</v>
      </c>
      <c r="AT66" s="93" t="s">
        <v>10</v>
      </c>
      <c r="AU66" s="363" t="s">
        <v>55</v>
      </c>
      <c r="AV66" s="94" t="s">
        <v>54</v>
      </c>
      <c r="AW66" s="71"/>
    </row>
    <row r="67" spans="1:49" ht="18.75">
      <c r="A67" s="100" t="s">
        <v>36</v>
      </c>
      <c r="B67" s="364"/>
      <c r="C67" s="95" t="s">
        <v>11</v>
      </c>
      <c r="D67" s="40"/>
      <c r="E67" s="41"/>
      <c r="F67" s="41"/>
      <c r="G67" s="41"/>
      <c r="H67" s="41"/>
      <c r="I67" s="96"/>
      <c r="J67" s="277">
        <f t="shared" si="9"/>
        <v>0</v>
      </c>
      <c r="K67" s="277">
        <f t="shared" si="9"/>
        <v>0</v>
      </c>
      <c r="L67" s="278">
        <f t="shared" si="9"/>
        <v>0</v>
      </c>
      <c r="M67" s="40"/>
      <c r="N67" s="41"/>
      <c r="O67" s="15"/>
      <c r="P67" s="40">
        <v>0</v>
      </c>
      <c r="Q67" s="41">
        <v>0</v>
      </c>
      <c r="R67" s="41">
        <v>0</v>
      </c>
      <c r="S67" s="41"/>
      <c r="T67" s="41"/>
      <c r="U67" s="96"/>
      <c r="V67" s="41">
        <f t="shared" si="6"/>
        <v>0</v>
      </c>
      <c r="W67" s="41">
        <f t="shared" si="6"/>
        <v>0</v>
      </c>
      <c r="X67" s="328">
        <f t="shared" si="6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64"/>
      <c r="AV67" s="102" t="s">
        <v>36</v>
      </c>
      <c r="AW67" s="71"/>
    </row>
    <row r="68" spans="1:49" ht="18.75">
      <c r="A68" s="395" t="s">
        <v>111</v>
      </c>
      <c r="B68" s="396"/>
      <c r="C68" s="99" t="s">
        <v>10</v>
      </c>
      <c r="D68" s="42">
        <v>57</v>
      </c>
      <c r="E68" s="43">
        <v>15.253</v>
      </c>
      <c r="F68" s="43">
        <v>12897.569000000001</v>
      </c>
      <c r="G68" s="42">
        <v>255</v>
      </c>
      <c r="H68" s="43">
        <v>565.8901000000001</v>
      </c>
      <c r="I68" s="43">
        <v>125960.527</v>
      </c>
      <c r="J68" s="279">
        <f t="shared" si="9"/>
        <v>312</v>
      </c>
      <c r="K68" s="279">
        <f t="shared" si="9"/>
        <v>581.1431000000001</v>
      </c>
      <c r="L68" s="133">
        <f t="shared" si="9"/>
        <v>138858.096</v>
      </c>
      <c r="M68" s="42">
        <v>309</v>
      </c>
      <c r="N68" s="43">
        <v>157.2352</v>
      </c>
      <c r="O68" s="43">
        <v>35143.119</v>
      </c>
      <c r="P68" s="42">
        <v>727</v>
      </c>
      <c r="Q68" s="43">
        <v>2197.0467</v>
      </c>
      <c r="R68" s="43">
        <v>285291.511</v>
      </c>
      <c r="S68" s="42">
        <v>0</v>
      </c>
      <c r="T68" s="43">
        <v>0</v>
      </c>
      <c r="U68" s="43">
        <v>0</v>
      </c>
      <c r="V68" s="43">
        <f t="shared" si="6"/>
        <v>727</v>
      </c>
      <c r="W68" s="43">
        <f t="shared" si="6"/>
        <v>2197.0467</v>
      </c>
      <c r="X68" s="43">
        <f t="shared" si="6"/>
        <v>285291.511</v>
      </c>
      <c r="Y68" s="42">
        <v>243</v>
      </c>
      <c r="Z68" s="43">
        <v>746.2266</v>
      </c>
      <c r="AA68" s="43">
        <v>106879.068</v>
      </c>
      <c r="AB68" s="42">
        <v>190</v>
      </c>
      <c r="AC68" s="43">
        <v>20.3224</v>
      </c>
      <c r="AD68" s="43">
        <v>7752.088</v>
      </c>
      <c r="AE68" s="42">
        <v>25</v>
      </c>
      <c r="AF68" s="43">
        <v>0.305</v>
      </c>
      <c r="AG68" s="43">
        <v>156.975</v>
      </c>
      <c r="AH68" s="42">
        <v>76</v>
      </c>
      <c r="AI68" s="43">
        <v>6.6817</v>
      </c>
      <c r="AJ68" s="43">
        <v>7743.1900000000005</v>
      </c>
      <c r="AK68" s="42">
        <v>0</v>
      </c>
      <c r="AL68" s="43">
        <v>0</v>
      </c>
      <c r="AM68" s="43">
        <v>0</v>
      </c>
      <c r="AN68" s="42">
        <v>109</v>
      </c>
      <c r="AO68" s="43">
        <v>7.1884999999999994</v>
      </c>
      <c r="AP68" s="43">
        <v>9629.452</v>
      </c>
      <c r="AQ68" s="92">
        <f t="shared" si="2"/>
        <v>1991</v>
      </c>
      <c r="AR68" s="92">
        <f t="shared" si="3"/>
        <v>3716.1492000000003</v>
      </c>
      <c r="AS68" s="92">
        <f t="shared" si="4"/>
        <v>591453.499</v>
      </c>
      <c r="AT68" s="107" t="s">
        <v>10</v>
      </c>
      <c r="AU68" s="391" t="s">
        <v>112</v>
      </c>
      <c r="AV68" s="392"/>
      <c r="AW68" s="71"/>
    </row>
    <row r="69" spans="1:49" ht="18.75">
      <c r="A69" s="397"/>
      <c r="B69" s="398"/>
      <c r="C69" s="95" t="s">
        <v>11</v>
      </c>
      <c r="D69" s="40">
        <v>442</v>
      </c>
      <c r="E69" s="41">
        <v>504.02790000000005</v>
      </c>
      <c r="F69" s="41">
        <v>365538.958</v>
      </c>
      <c r="G69" s="40">
        <v>99</v>
      </c>
      <c r="H69" s="41">
        <v>844.7464</v>
      </c>
      <c r="I69" s="41">
        <v>458718.796</v>
      </c>
      <c r="J69" s="277">
        <f t="shared" si="9"/>
        <v>541</v>
      </c>
      <c r="K69" s="277">
        <f t="shared" si="9"/>
        <v>1348.7743</v>
      </c>
      <c r="L69" s="278">
        <f t="shared" si="9"/>
        <v>824257.754</v>
      </c>
      <c r="M69" s="40">
        <v>255</v>
      </c>
      <c r="N69" s="41">
        <v>6270.105100000001</v>
      </c>
      <c r="O69" s="41">
        <v>1559235.6409999998</v>
      </c>
      <c r="P69" s="40">
        <v>27</v>
      </c>
      <c r="Q69" s="41">
        <v>1617.969</v>
      </c>
      <c r="R69" s="41">
        <v>228224.706</v>
      </c>
      <c r="S69" s="40">
        <v>0</v>
      </c>
      <c r="T69" s="41">
        <v>0</v>
      </c>
      <c r="U69" s="41">
        <v>0</v>
      </c>
      <c r="V69" s="41">
        <f t="shared" si="6"/>
        <v>27</v>
      </c>
      <c r="W69" s="41">
        <f t="shared" si="6"/>
        <v>1617.969</v>
      </c>
      <c r="X69" s="41">
        <f>+R69+U69</f>
        <v>228224.706</v>
      </c>
      <c r="Y69" s="40">
        <v>2</v>
      </c>
      <c r="Z69" s="41">
        <v>158</v>
      </c>
      <c r="AA69" s="41">
        <v>29547.166</v>
      </c>
      <c r="AB69" s="40">
        <v>0</v>
      </c>
      <c r="AC69" s="41">
        <v>0</v>
      </c>
      <c r="AD69" s="41">
        <v>0</v>
      </c>
      <c r="AE69" s="40">
        <v>0</v>
      </c>
      <c r="AF69" s="41">
        <v>0</v>
      </c>
      <c r="AG69" s="41">
        <v>0</v>
      </c>
      <c r="AH69" s="40">
        <v>0</v>
      </c>
      <c r="AI69" s="41">
        <v>0</v>
      </c>
      <c r="AJ69" s="41">
        <v>0</v>
      </c>
      <c r="AK69" s="40">
        <v>0</v>
      </c>
      <c r="AL69" s="41">
        <v>0</v>
      </c>
      <c r="AM69" s="41">
        <v>0</v>
      </c>
      <c r="AN69" s="40">
        <v>0</v>
      </c>
      <c r="AO69" s="41">
        <v>0</v>
      </c>
      <c r="AP69" s="41">
        <v>0</v>
      </c>
      <c r="AQ69" s="97">
        <f t="shared" si="2"/>
        <v>825</v>
      </c>
      <c r="AR69" s="97">
        <f t="shared" si="3"/>
        <v>9394.8484</v>
      </c>
      <c r="AS69" s="97">
        <f t="shared" si="4"/>
        <v>2641265.267</v>
      </c>
      <c r="AT69" s="95" t="s">
        <v>11</v>
      </c>
      <c r="AU69" s="393"/>
      <c r="AV69" s="394"/>
      <c r="AW69" s="71"/>
    </row>
    <row r="70" spans="1:49" ht="19.5" thickBot="1">
      <c r="A70" s="399" t="s">
        <v>113</v>
      </c>
      <c r="B70" s="400" t="s">
        <v>56</v>
      </c>
      <c r="C70" s="401"/>
      <c r="D70" s="290"/>
      <c r="E70" s="291"/>
      <c r="F70" s="291"/>
      <c r="G70" s="291"/>
      <c r="H70" s="291"/>
      <c r="I70" s="292"/>
      <c r="J70" s="288">
        <f t="shared" si="9"/>
        <v>0</v>
      </c>
      <c r="K70" s="288">
        <f t="shared" si="9"/>
        <v>0</v>
      </c>
      <c r="L70" s="289">
        <f t="shared" si="9"/>
        <v>0</v>
      </c>
      <c r="M70" s="290"/>
      <c r="N70" s="291"/>
      <c r="O70" s="143"/>
      <c r="P70" s="290"/>
      <c r="Q70" s="291"/>
      <c r="R70" s="291"/>
      <c r="S70" s="291"/>
      <c r="T70" s="291"/>
      <c r="U70" s="292"/>
      <c r="V70" s="291">
        <f t="shared" si="6"/>
        <v>0</v>
      </c>
      <c r="W70" s="291">
        <f t="shared" si="6"/>
        <v>0</v>
      </c>
      <c r="X70" s="291">
        <f t="shared" si="6"/>
        <v>0</v>
      </c>
      <c r="Y70" s="291"/>
      <c r="Z70" s="291"/>
      <c r="AA70" s="291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>
        <f t="shared" si="2"/>
        <v>0</v>
      </c>
      <c r="AR70" s="53">
        <f t="shared" si="3"/>
        <v>0</v>
      </c>
      <c r="AS70" s="53">
        <f t="shared" si="4"/>
        <v>0</v>
      </c>
      <c r="AT70" s="402" t="s">
        <v>113</v>
      </c>
      <c r="AU70" s="400" t="s">
        <v>56</v>
      </c>
      <c r="AV70" s="403"/>
      <c r="AW70" s="71"/>
    </row>
    <row r="71" spans="1:49" ht="19.5" thickBot="1">
      <c r="A71" s="386" t="s">
        <v>114</v>
      </c>
      <c r="B71" s="387" t="s">
        <v>57</v>
      </c>
      <c r="C71" s="387"/>
      <c r="D71" s="118">
        <v>499</v>
      </c>
      <c r="E71" s="119">
        <v>519.2809000000001</v>
      </c>
      <c r="F71" s="119">
        <v>378436.527</v>
      </c>
      <c r="G71" s="119">
        <v>354</v>
      </c>
      <c r="H71" s="119">
        <v>1410.6365</v>
      </c>
      <c r="I71" s="119">
        <v>584679.323</v>
      </c>
      <c r="J71" s="121">
        <f>J68+J69</f>
        <v>853</v>
      </c>
      <c r="K71" s="121">
        <f>K68+K69</f>
        <v>1929.9174000000003</v>
      </c>
      <c r="L71" s="121">
        <f>L68+L69</f>
        <v>963115.85</v>
      </c>
      <c r="M71" s="119">
        <v>564</v>
      </c>
      <c r="N71" s="119">
        <v>6427.340300000001</v>
      </c>
      <c r="O71" s="119">
        <v>1594378.7599999998</v>
      </c>
      <c r="P71" s="119">
        <v>754</v>
      </c>
      <c r="Q71" s="119">
        <v>3815.0157</v>
      </c>
      <c r="R71" s="119">
        <v>513516.217</v>
      </c>
      <c r="S71" s="119">
        <v>0</v>
      </c>
      <c r="T71" s="119">
        <v>0</v>
      </c>
      <c r="U71" s="119">
        <v>0</v>
      </c>
      <c r="V71" s="121">
        <f>V68+V69+V70</f>
        <v>754</v>
      </c>
      <c r="W71" s="121">
        <f>W68+W69+W70</f>
        <v>3815.0157</v>
      </c>
      <c r="X71" s="121">
        <f>X68+X69+X70</f>
        <v>513516.217</v>
      </c>
      <c r="Y71" s="119">
        <v>245</v>
      </c>
      <c r="Z71" s="119">
        <v>904.2266</v>
      </c>
      <c r="AA71" s="119">
        <v>136426.234</v>
      </c>
      <c r="AB71" s="119">
        <v>190</v>
      </c>
      <c r="AC71" s="119">
        <v>20.3224</v>
      </c>
      <c r="AD71" s="119">
        <v>7752.088</v>
      </c>
      <c r="AE71" s="119">
        <v>25</v>
      </c>
      <c r="AF71" s="119">
        <v>0.305</v>
      </c>
      <c r="AG71" s="119">
        <v>156.975</v>
      </c>
      <c r="AH71" s="119">
        <v>76</v>
      </c>
      <c r="AI71" s="119">
        <v>6.6817</v>
      </c>
      <c r="AJ71" s="119">
        <v>7743.1900000000005</v>
      </c>
      <c r="AK71" s="119">
        <v>0</v>
      </c>
      <c r="AL71" s="119">
        <v>0</v>
      </c>
      <c r="AM71" s="119">
        <v>0</v>
      </c>
      <c r="AN71" s="119">
        <v>109</v>
      </c>
      <c r="AO71" s="119">
        <v>7.1884999999999994</v>
      </c>
      <c r="AP71" s="119">
        <v>9629.452</v>
      </c>
      <c r="AQ71" s="310">
        <f>AN71+AK71+AH71+AE71+AB71+Y71+S71+P71+M71+G71+D71</f>
        <v>2816</v>
      </c>
      <c r="AR71" s="310">
        <f>AO71+AL71+AI71+AF71+AC71+Z71+T71+Q71+N71+H71+E71</f>
        <v>13110.9976</v>
      </c>
      <c r="AS71" s="121">
        <f>AP71+AM71+AJ71+AG71+AD71+AA71+U71+R71+O71+I71+F71</f>
        <v>3232718.766</v>
      </c>
      <c r="AT71" s="389" t="s">
        <v>114</v>
      </c>
      <c r="AU71" s="387" t="s">
        <v>57</v>
      </c>
      <c r="AV71" s="390" t="s">
        <v>0</v>
      </c>
      <c r="AW71" s="71"/>
    </row>
    <row r="72" spans="24:47" ht="18.75">
      <c r="X72" s="142" t="s">
        <v>115</v>
      </c>
      <c r="AU72" s="142" t="s">
        <v>115</v>
      </c>
    </row>
    <row r="73" spans="44:45" ht="18.75">
      <c r="AR73" s="124"/>
      <c r="AS73" s="124"/>
    </row>
  </sheetData>
  <sheetProtection/>
  <mergeCells count="70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54:B55"/>
    <mergeCell ref="AU54:AU5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A56:B57"/>
    <mergeCell ref="AU56:AV57"/>
    <mergeCell ref="A59:B59"/>
    <mergeCell ref="AU59:AV59"/>
    <mergeCell ref="B66:B67"/>
    <mergeCell ref="AU66:AU67"/>
    <mergeCell ref="B64:B65"/>
    <mergeCell ref="AU64:AU65"/>
    <mergeCell ref="A62:B62"/>
    <mergeCell ref="AU62:AV62"/>
    <mergeCell ref="A71:C71"/>
    <mergeCell ref="AT71:AV71"/>
    <mergeCell ref="A68:B69"/>
    <mergeCell ref="AU68:AV69"/>
    <mergeCell ref="A70:C70"/>
    <mergeCell ref="AT70:AV70"/>
    <mergeCell ref="B44:B45"/>
    <mergeCell ref="AU44:AU45"/>
    <mergeCell ref="A1:X1"/>
    <mergeCell ref="S3:U3"/>
    <mergeCell ref="B6:B7"/>
    <mergeCell ref="AU6:AU7"/>
    <mergeCell ref="Y3:AA3"/>
    <mergeCell ref="AB3:AD3"/>
    <mergeCell ref="B38:B39"/>
    <mergeCell ref="AU38:AU3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2012-08-15T01:42:51Z</cp:lastPrinted>
  <dcterms:created xsi:type="dcterms:W3CDTF">1999-07-26T00:47:49Z</dcterms:created>
  <dcterms:modified xsi:type="dcterms:W3CDTF">2012-08-15T02:26:39Z</dcterms:modified>
  <cp:category/>
  <cp:version/>
  <cp:contentType/>
  <cp:contentStatus/>
</cp:coreProperties>
</file>