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10.102\root\2 水田農業班\R２\10　米需給調整・生産の目安\70 所得試算\"/>
    </mc:Choice>
  </mc:AlternateContent>
  <bookViews>
    <workbookView xWindow="0" yWindow="0" windowWidth="11775" windowHeight="7500" tabRatio="893"/>
  </bookViews>
  <sheets>
    <sheet name="収入試算シート" sheetId="36" r:id="rId1"/>
    <sheet name="R3基準単収" sheetId="38" r:id="rId2"/>
    <sheet name="ゲタ対策交付単価" sheetId="37" r:id="rId3"/>
  </sheets>
  <definedNames>
    <definedName name="_xlnm.Print_Area" localSheetId="1">'R3基準単収'!$C$2:$T$51</definedName>
    <definedName name="_xlnm.Print_Area" localSheetId="0">収入試算シート!$A$1:$Q$44</definedName>
    <definedName name="統計データ_○年産米用" localSheetId="1">#REF!</definedName>
    <definedName name="統計データ_○年産米用">#REF!</definedName>
  </definedNames>
  <calcPr calcId="162913"/>
</workbook>
</file>

<file path=xl/calcChain.xml><?xml version="1.0" encoding="utf-8"?>
<calcChain xmlns="http://schemas.openxmlformats.org/spreadsheetml/2006/main">
  <c r="O29" i="36" l="1"/>
  <c r="N29" i="36"/>
  <c r="M29" i="36"/>
  <c r="L29" i="36"/>
  <c r="K29" i="36"/>
  <c r="J29" i="36"/>
  <c r="I29" i="36"/>
  <c r="G29" i="36"/>
  <c r="O31" i="36"/>
  <c r="O30" i="36"/>
  <c r="P30" i="36" s="1"/>
  <c r="P29" i="36"/>
  <c r="P28" i="36"/>
  <c r="P27" i="36"/>
  <c r="O26" i="36"/>
  <c r="P26" i="36" s="1"/>
  <c r="P32" i="36" s="1"/>
  <c r="P33" i="36" s="1"/>
  <c r="P25" i="36"/>
  <c r="P24" i="36"/>
  <c r="O24" i="36"/>
  <c r="M31" i="36"/>
  <c r="N31" i="36"/>
  <c r="N28" i="36"/>
  <c r="N27" i="36"/>
  <c r="N25" i="36"/>
  <c r="N24" i="36"/>
  <c r="M24" i="36"/>
  <c r="L31" i="36"/>
  <c r="K31" i="36"/>
  <c r="L28" i="36"/>
  <c r="L27" i="36"/>
  <c r="L25" i="36"/>
  <c r="L24" i="36"/>
  <c r="K24" i="36"/>
  <c r="G26" i="36"/>
  <c r="H26" i="36" s="1"/>
  <c r="H32" i="36" s="1"/>
  <c r="H33" i="36" s="1"/>
  <c r="J26" i="36"/>
  <c r="J25" i="36"/>
  <c r="J24" i="36"/>
  <c r="I24" i="36"/>
  <c r="H31" i="36"/>
  <c r="H30" i="36"/>
  <c r="H29" i="36"/>
  <c r="H28" i="36"/>
  <c r="H27" i="36"/>
  <c r="H25" i="36"/>
  <c r="H24" i="36"/>
  <c r="G24" i="36"/>
  <c r="F33" i="36"/>
  <c r="F32" i="36"/>
  <c r="F31" i="36"/>
  <c r="F30" i="36"/>
  <c r="F29" i="36"/>
  <c r="F28" i="36"/>
  <c r="F27" i="36"/>
  <c r="F26" i="36"/>
  <c r="F25" i="36"/>
  <c r="F24" i="36"/>
  <c r="E24" i="36"/>
  <c r="M26" i="36" l="1"/>
  <c r="N26" i="36" s="1"/>
  <c r="N32" i="36" s="1"/>
  <c r="N33" i="36" s="1"/>
  <c r="K26" i="36"/>
  <c r="L26" i="36" s="1"/>
  <c r="M30" i="36"/>
  <c r="N30" i="36" s="1"/>
  <c r="K30" i="36"/>
  <c r="L30" i="36" s="1"/>
  <c r="I30" i="36"/>
  <c r="J30" i="36" s="1"/>
  <c r="I28" i="36"/>
  <c r="J28" i="36" s="1"/>
  <c r="I27" i="36"/>
  <c r="J27" i="36" s="1"/>
  <c r="P31" i="36" l="1"/>
  <c r="J31" i="36"/>
  <c r="L32" i="36" l="1"/>
  <c r="J32" i="36"/>
  <c r="J33" i="36" l="1"/>
  <c r="L33" i="36"/>
</calcChain>
</file>

<file path=xl/comments1.xml><?xml version="1.0" encoding="utf-8"?>
<comments xmlns="http://schemas.openxmlformats.org/spreadsheetml/2006/main">
  <authors>
    <author>宮城県</author>
  </authors>
  <commentList>
    <comment ref="S6" authorId="0" shapeId="0">
      <text>
        <r>
          <rPr>
            <b/>
            <sz val="14"/>
            <color indexed="81"/>
            <rFont val="MS P ゴシック"/>
            <family val="3"/>
            <charset val="128"/>
          </rPr>
          <t>該当する市町村の単収を
試算シート</t>
        </r>
        <r>
          <rPr>
            <b/>
            <sz val="14"/>
            <color indexed="10"/>
            <rFont val="MS P ゴシック"/>
            <family val="3"/>
            <charset val="128"/>
          </rPr>
          <t>④</t>
        </r>
        <r>
          <rPr>
            <b/>
            <sz val="14"/>
            <color indexed="81"/>
            <rFont val="MS P ゴシック"/>
            <family val="3"/>
            <charset val="128"/>
          </rPr>
          <t>に入力してください</t>
        </r>
      </text>
    </comment>
  </commentList>
</comments>
</file>

<file path=xl/sharedStrings.xml><?xml version="1.0" encoding="utf-8"?>
<sst xmlns="http://schemas.openxmlformats.org/spreadsheetml/2006/main" count="185" uniqueCount="141">
  <si>
    <t>大豆</t>
    <rPh sb="0" eb="2">
      <t>ダイズ</t>
    </rPh>
    <phoneticPr fontId="1"/>
  </si>
  <si>
    <t>水田リノベーション事業</t>
    <rPh sb="0" eb="2">
      <t>スイデン</t>
    </rPh>
    <rPh sb="9" eb="11">
      <t>ジギョウ</t>
    </rPh>
    <phoneticPr fontId="1"/>
  </si>
  <si>
    <t>小麦</t>
    <rPh sb="0" eb="2">
      <t>コムギ</t>
    </rPh>
    <phoneticPr fontId="1"/>
  </si>
  <si>
    <t>区分</t>
    <rPh sb="0" eb="2">
      <t>クブン</t>
    </rPh>
    <phoneticPr fontId="1"/>
  </si>
  <si>
    <t>項目</t>
    <rPh sb="0" eb="2">
      <t>コウモク</t>
    </rPh>
    <phoneticPr fontId="1"/>
  </si>
  <si>
    <t>金額</t>
    <rPh sb="0" eb="2">
      <t>キンガク</t>
    </rPh>
    <phoneticPr fontId="1"/>
  </si>
  <si>
    <t>(円)</t>
    <rPh sb="1" eb="2">
      <t>エン</t>
    </rPh>
    <phoneticPr fontId="1"/>
  </si>
  <si>
    <t>収入</t>
    <rPh sb="0" eb="2">
      <t>シュウニュウ</t>
    </rPh>
    <phoneticPr fontId="1"/>
  </si>
  <si>
    <t>主産物(米)</t>
    <rPh sb="0" eb="3">
      <t>シュサンブツ</t>
    </rPh>
    <rPh sb="4" eb="5">
      <t>コメ</t>
    </rPh>
    <phoneticPr fontId="1"/>
  </si>
  <si>
    <t>六条大麦</t>
    <rPh sb="0" eb="2">
      <t>ロクジョウ</t>
    </rPh>
    <rPh sb="2" eb="4">
      <t>オオムギ</t>
    </rPh>
    <phoneticPr fontId="1"/>
  </si>
  <si>
    <t xml:space="preserve">助成金
収入
</t>
    <rPh sb="0" eb="3">
      <t>ジョセイキン</t>
    </rPh>
    <rPh sb="4" eb="6">
      <t>シュウニュウ</t>
    </rPh>
    <phoneticPr fontId="1"/>
  </si>
  <si>
    <t>主食用米</t>
    <rPh sb="0" eb="3">
      <t>シュショクヨウ</t>
    </rPh>
    <rPh sb="3" eb="4">
      <t>マイ</t>
    </rPh>
    <phoneticPr fontId="1"/>
  </si>
  <si>
    <t>飼料用米</t>
    <rPh sb="0" eb="4">
      <t>シリョウヨウマイ</t>
    </rPh>
    <phoneticPr fontId="1"/>
  </si>
  <si>
    <t>輸出用米</t>
    <rPh sb="0" eb="2">
      <t>ユシュツ</t>
    </rPh>
    <rPh sb="2" eb="4">
      <t>ヨウマイ</t>
    </rPh>
    <phoneticPr fontId="1"/>
  </si>
  <si>
    <t>戦略作物助成</t>
    <rPh sb="0" eb="2">
      <t>センリャク</t>
    </rPh>
    <rPh sb="2" eb="4">
      <t>サクモツ</t>
    </rPh>
    <rPh sb="4" eb="6">
      <t>ジョセイ</t>
    </rPh>
    <phoneticPr fontId="1"/>
  </si>
  <si>
    <t>産地交付金（国枠）</t>
    <rPh sb="0" eb="2">
      <t>サンチ</t>
    </rPh>
    <rPh sb="2" eb="5">
      <t>コウフキン</t>
    </rPh>
    <rPh sb="6" eb="7">
      <t>クニ</t>
    </rPh>
    <rPh sb="7" eb="8">
      <t>ワク</t>
    </rPh>
    <phoneticPr fontId="1"/>
  </si>
  <si>
    <t>産地交付金（県枠）</t>
    <rPh sb="0" eb="2">
      <t>サンチ</t>
    </rPh>
    <rPh sb="2" eb="5">
      <t>コウフキン</t>
    </rPh>
    <rPh sb="6" eb="7">
      <t>ケン</t>
    </rPh>
    <rPh sb="7" eb="8">
      <t>ワク</t>
    </rPh>
    <phoneticPr fontId="1"/>
  </si>
  <si>
    <t>産地交付金（地域枠）</t>
    <rPh sb="0" eb="2">
      <t>サンチ</t>
    </rPh>
    <rPh sb="2" eb="5">
      <t>コウフキン</t>
    </rPh>
    <rPh sb="6" eb="8">
      <t>チイキ</t>
    </rPh>
    <rPh sb="8" eb="9">
      <t>ワク</t>
    </rPh>
    <phoneticPr fontId="1"/>
  </si>
  <si>
    <t>(円/10a)</t>
    <rPh sb="1" eb="2">
      <t>エン</t>
    </rPh>
    <phoneticPr fontId="1"/>
  </si>
  <si>
    <t>10a当たり金額</t>
    <rPh sb="3" eb="4">
      <t>ア</t>
    </rPh>
    <rPh sb="6" eb="8">
      <t>キンガク</t>
    </rPh>
    <phoneticPr fontId="1"/>
  </si>
  <si>
    <t>農産物
販売収入</t>
    <rPh sb="0" eb="3">
      <t>ノウサンブツ</t>
    </rPh>
    <rPh sb="4" eb="6">
      <t>ハンバイ</t>
    </rPh>
    <rPh sb="6" eb="8">
      <t>シュウニュウ</t>
    </rPh>
    <phoneticPr fontId="1"/>
  </si>
  <si>
    <t>○</t>
  </si>
  <si>
    <t>小計（A）</t>
    <rPh sb="0" eb="2">
      <t>ショウケイ</t>
    </rPh>
    <phoneticPr fontId="1"/>
  </si>
  <si>
    <t>小計（B）</t>
    <rPh sb="0" eb="2">
      <t>ショウケイ</t>
    </rPh>
    <phoneticPr fontId="1"/>
  </si>
  <si>
    <t>収入計(A＋B)</t>
    <rPh sb="0" eb="2">
      <t>シュウニュウ</t>
    </rPh>
    <rPh sb="2" eb="3">
      <t>ケイ</t>
    </rPh>
    <phoneticPr fontId="1"/>
  </si>
  <si>
    <t>　　（○の場合は，水田リノベーション事業の交付単価が，×の場合は，戦略作物助成，産地交付金（国枠・県枠）の単価が自動で入力されます）</t>
    <rPh sb="5" eb="7">
      <t>バアイ</t>
    </rPh>
    <rPh sb="9" eb="11">
      <t>スイデン</t>
    </rPh>
    <rPh sb="18" eb="20">
      <t>ジギョウ</t>
    </rPh>
    <rPh sb="21" eb="25">
      <t>コウフタンカ</t>
    </rPh>
    <rPh sb="29" eb="31">
      <t>バアイ</t>
    </rPh>
    <rPh sb="33" eb="35">
      <t>センリャク</t>
    </rPh>
    <rPh sb="35" eb="37">
      <t>サクモツ</t>
    </rPh>
    <rPh sb="37" eb="39">
      <t>ジョセイ</t>
    </rPh>
    <rPh sb="40" eb="42">
      <t>サンチ</t>
    </rPh>
    <rPh sb="42" eb="45">
      <t>コウフキン</t>
    </rPh>
    <rPh sb="46" eb="47">
      <t>クニ</t>
    </rPh>
    <rPh sb="47" eb="48">
      <t>ワク</t>
    </rPh>
    <rPh sb="49" eb="50">
      <t>ケン</t>
    </rPh>
    <rPh sb="50" eb="51">
      <t>ワク</t>
    </rPh>
    <rPh sb="53" eb="55">
      <t>タンカ</t>
    </rPh>
    <rPh sb="56" eb="58">
      <t>ジドウ</t>
    </rPh>
    <rPh sb="59" eb="61">
      <t>ニュウリョク</t>
    </rPh>
    <phoneticPr fontId="1"/>
  </si>
  <si>
    <t>～収入試算シートの利用に当たって～　黄色網掛け部分は，以下の点にご留意の上，ご入力ください</t>
    <rPh sb="9" eb="11">
      <t>リヨウ</t>
    </rPh>
    <rPh sb="12" eb="13">
      <t>ア</t>
    </rPh>
    <rPh sb="27" eb="29">
      <t>イカ</t>
    </rPh>
    <rPh sb="30" eb="31">
      <t>テン</t>
    </rPh>
    <rPh sb="33" eb="35">
      <t>リュウイ</t>
    </rPh>
    <rPh sb="36" eb="37">
      <t>ウエ</t>
    </rPh>
    <rPh sb="39" eb="41">
      <t>ニュウリョク</t>
    </rPh>
    <phoneticPr fontId="1"/>
  </si>
  <si>
    <t>（令和３年産用）</t>
    <rPh sb="1" eb="3">
      <t>レイワ</t>
    </rPh>
    <rPh sb="4" eb="5">
      <t>ネン</t>
    </rPh>
    <rPh sb="5" eb="6">
      <t>サン</t>
    </rPh>
    <rPh sb="6" eb="7">
      <t>ヨウ</t>
    </rPh>
    <phoneticPr fontId="23"/>
  </si>
  <si>
    <t>作柄表示地帯</t>
    <rPh sb="0" eb="2">
      <t>サクガラ</t>
    </rPh>
    <rPh sb="2" eb="4">
      <t>ヒョウジ</t>
    </rPh>
    <rPh sb="4" eb="6">
      <t>チタイ</t>
    </rPh>
    <phoneticPr fontId="23"/>
  </si>
  <si>
    <t>地　域
協議会</t>
    <rPh sb="0" eb="1">
      <t>チ</t>
    </rPh>
    <rPh sb="2" eb="3">
      <t>イキ</t>
    </rPh>
    <rPh sb="4" eb="7">
      <t>キョウギカイ</t>
    </rPh>
    <phoneticPr fontId="28"/>
  </si>
  <si>
    <t>単収(kg/10a)</t>
    <rPh sb="0" eb="2">
      <t>タンシュウ</t>
    </rPh>
    <phoneticPr fontId="23"/>
  </si>
  <si>
    <t>７中５
平均</t>
    <rPh sb="1" eb="2">
      <t>チュウ</t>
    </rPh>
    <rPh sb="4" eb="6">
      <t>ヘイキン</t>
    </rPh>
    <phoneticPr fontId="23"/>
  </si>
  <si>
    <t>水稲作付
面積
(R1)</t>
    <phoneticPr fontId="23"/>
  </si>
  <si>
    <t>生産量
(t)</t>
    <rPh sb="0" eb="3">
      <t>セイサンリョウ</t>
    </rPh>
    <phoneticPr fontId="23"/>
  </si>
  <si>
    <t>地帯別
平均単収</t>
    <rPh sb="0" eb="2">
      <t>チタイ</t>
    </rPh>
    <rPh sb="2" eb="3">
      <t>ベツ</t>
    </rPh>
    <rPh sb="4" eb="6">
      <t>ヘイキン</t>
    </rPh>
    <rPh sb="6" eb="8">
      <t>タンシュウ</t>
    </rPh>
    <phoneticPr fontId="23"/>
  </si>
  <si>
    <t>地帯別
平年単収
(R２)</t>
    <rPh sb="0" eb="2">
      <t>チタイ</t>
    </rPh>
    <rPh sb="2" eb="3">
      <t>ベツ</t>
    </rPh>
    <rPh sb="4" eb="6">
      <t>ヘイネン</t>
    </rPh>
    <rPh sb="6" eb="8">
      <t>タンシュウ</t>
    </rPh>
    <phoneticPr fontId="23"/>
  </si>
  <si>
    <t>統計
補正係数</t>
    <rPh sb="0" eb="2">
      <t>トウケイ</t>
    </rPh>
    <rPh sb="3" eb="5">
      <t>ホセイ</t>
    </rPh>
    <rPh sb="5" eb="7">
      <t>ケイスウ</t>
    </rPh>
    <phoneticPr fontId="23"/>
  </si>
  <si>
    <t>地域別の
面積換算に
用いる単収</t>
    <rPh sb="0" eb="2">
      <t>チイキ</t>
    </rPh>
    <rPh sb="2" eb="3">
      <t>ベツ</t>
    </rPh>
    <rPh sb="5" eb="7">
      <t>メンセキ</t>
    </rPh>
    <rPh sb="7" eb="9">
      <t>カンザン</t>
    </rPh>
    <rPh sb="11" eb="12">
      <t>モチ</t>
    </rPh>
    <rPh sb="14" eb="16">
      <t>タンシュウ</t>
    </rPh>
    <phoneticPr fontId="23"/>
  </si>
  <si>
    <t>Ｈ２５</t>
  </si>
  <si>
    <t>Ｈ２６</t>
  </si>
  <si>
    <t>Ｈ２７</t>
  </si>
  <si>
    <t>Ｈ２８</t>
  </si>
  <si>
    <t>H２９</t>
  </si>
  <si>
    <t>H３０</t>
  </si>
  <si>
    <t>R１</t>
  </si>
  <si>
    <t>白石市</t>
  </si>
  <si>
    <t>角田市</t>
  </si>
  <si>
    <t>蔵王町</t>
  </si>
  <si>
    <t>南</t>
    <rPh sb="0" eb="1">
      <t>ナン</t>
    </rPh>
    <phoneticPr fontId="23"/>
  </si>
  <si>
    <t>七ケ宿町</t>
  </si>
  <si>
    <t>大河原町</t>
  </si>
  <si>
    <t>部</t>
    <rPh sb="0" eb="1">
      <t>ブ</t>
    </rPh>
    <phoneticPr fontId="23"/>
  </si>
  <si>
    <t>村田町</t>
  </si>
  <si>
    <t>柴田町</t>
  </si>
  <si>
    <t>川崎町</t>
  </si>
  <si>
    <t>丸森町</t>
  </si>
  <si>
    <t>南　部</t>
    <rPh sb="0" eb="1">
      <t>ミナミ</t>
    </rPh>
    <rPh sb="2" eb="3">
      <t>ブ</t>
    </rPh>
    <phoneticPr fontId="23"/>
  </si>
  <si>
    <t>仙台市</t>
  </si>
  <si>
    <t>塩竈市</t>
    <rPh sb="0" eb="2">
      <t>シオガマ</t>
    </rPh>
    <phoneticPr fontId="23"/>
  </si>
  <si>
    <t>名取市</t>
  </si>
  <si>
    <t>多賀城市</t>
  </si>
  <si>
    <t>岩沼市</t>
  </si>
  <si>
    <t>富谷市</t>
    <rPh sb="2" eb="3">
      <t>シ</t>
    </rPh>
    <phoneticPr fontId="23"/>
  </si>
  <si>
    <t>中</t>
    <rPh sb="0" eb="1">
      <t>チュウ</t>
    </rPh>
    <phoneticPr fontId="23"/>
  </si>
  <si>
    <t>亘理町</t>
  </si>
  <si>
    <t>山元町</t>
  </si>
  <si>
    <t>松島町</t>
  </si>
  <si>
    <t>七ケ浜町</t>
  </si>
  <si>
    <t>利府町</t>
  </si>
  <si>
    <t>大和町</t>
  </si>
  <si>
    <t>大郷町</t>
  </si>
  <si>
    <t>大衡村</t>
  </si>
  <si>
    <t>中　部</t>
    <rPh sb="0" eb="1">
      <t>チュウ</t>
    </rPh>
    <rPh sb="2" eb="3">
      <t>ブ</t>
    </rPh>
    <phoneticPr fontId="23"/>
  </si>
  <si>
    <t>大崎市</t>
    <rPh sb="0" eb="2">
      <t>オオサキ</t>
    </rPh>
    <phoneticPr fontId="23"/>
  </si>
  <si>
    <t>色麻町</t>
    <rPh sb="0" eb="2">
      <t>シカマ</t>
    </rPh>
    <rPh sb="2" eb="3">
      <t>チョウ</t>
    </rPh>
    <phoneticPr fontId="23"/>
  </si>
  <si>
    <t>北</t>
    <rPh sb="0" eb="1">
      <t>ホク</t>
    </rPh>
    <phoneticPr fontId="23"/>
  </si>
  <si>
    <t>加美町</t>
    <rPh sb="0" eb="2">
      <t>カミ</t>
    </rPh>
    <phoneticPr fontId="23"/>
  </si>
  <si>
    <t>涌谷町</t>
  </si>
  <si>
    <t>美里町</t>
    <rPh sb="0" eb="2">
      <t>ミサト</t>
    </rPh>
    <phoneticPr fontId="23"/>
  </si>
  <si>
    <t>栗原市</t>
    <rPh sb="0" eb="2">
      <t>クリハラ</t>
    </rPh>
    <rPh sb="2" eb="3">
      <t>シ</t>
    </rPh>
    <phoneticPr fontId="23"/>
  </si>
  <si>
    <t>登米市</t>
    <rPh sb="0" eb="3">
      <t>トメシ</t>
    </rPh>
    <phoneticPr fontId="23"/>
  </si>
  <si>
    <t>北　部</t>
    <rPh sb="0" eb="1">
      <t>キタ</t>
    </rPh>
    <rPh sb="2" eb="3">
      <t>ブ</t>
    </rPh>
    <phoneticPr fontId="23"/>
  </si>
  <si>
    <t>石巻市</t>
  </si>
  <si>
    <t>東</t>
    <rPh sb="0" eb="1">
      <t>トウ</t>
    </rPh>
    <phoneticPr fontId="23"/>
  </si>
  <si>
    <t>東松島市</t>
    <rPh sb="0" eb="3">
      <t>ヒガシマツシマ</t>
    </rPh>
    <rPh sb="3" eb="4">
      <t>シ</t>
    </rPh>
    <phoneticPr fontId="23"/>
  </si>
  <si>
    <t>女川町</t>
    <rPh sb="0" eb="3">
      <t>オナガワチョウ</t>
    </rPh>
    <phoneticPr fontId="23"/>
  </si>
  <si>
    <t>気仙沼市</t>
  </si>
  <si>
    <t>南三陸町</t>
    <rPh sb="0" eb="1">
      <t>ミナミ</t>
    </rPh>
    <rPh sb="1" eb="4">
      <t>サンリクチョウ</t>
    </rPh>
    <phoneticPr fontId="23"/>
  </si>
  <si>
    <t>東　部</t>
    <rPh sb="0" eb="1">
      <t>ヒガシ</t>
    </rPh>
    <rPh sb="2" eb="3">
      <t>ブ</t>
    </rPh>
    <phoneticPr fontId="23"/>
  </si>
  <si>
    <t>注１：</t>
    <rPh sb="0" eb="1">
      <t>チュウ</t>
    </rPh>
    <phoneticPr fontId="23"/>
  </si>
  <si>
    <t>塩竃市，女川町のH25～R1の単収は，前年までの７中５平均単収に，作柄表示地帯の作況指数を乗じて求めた(小数点第1位を四捨五入)。</t>
    <phoneticPr fontId="23"/>
  </si>
  <si>
    <t>注２：</t>
    <phoneticPr fontId="23"/>
  </si>
  <si>
    <t>女川町のR1水稲作付面積は0haとした。</t>
    <rPh sb="0" eb="2">
      <t>オナガワ</t>
    </rPh>
    <rPh sb="2" eb="3">
      <t>マチ</t>
    </rPh>
    <phoneticPr fontId="23"/>
  </si>
  <si>
    <t>注３：</t>
    <phoneticPr fontId="23"/>
  </si>
  <si>
    <t>市町村別の単収，水稲作付面積，地帯別平年単収は原則として国の統計資料に基づく。</t>
    <rPh sb="0" eb="3">
      <t>シチョウソン</t>
    </rPh>
    <rPh sb="3" eb="4">
      <t>ベツ</t>
    </rPh>
    <rPh sb="5" eb="7">
      <t>タンシュウ</t>
    </rPh>
    <rPh sb="8" eb="10">
      <t>スイトウ</t>
    </rPh>
    <rPh sb="10" eb="12">
      <t>サクツケ</t>
    </rPh>
    <rPh sb="12" eb="14">
      <t>メンセキ</t>
    </rPh>
    <rPh sb="15" eb="17">
      <t>チタイ</t>
    </rPh>
    <rPh sb="17" eb="18">
      <t>ベツ</t>
    </rPh>
    <rPh sb="18" eb="20">
      <t>ヘイネン</t>
    </rPh>
    <rPh sb="20" eb="22">
      <t>タンシュウ</t>
    </rPh>
    <rPh sb="23" eb="25">
      <t>ゲンソク</t>
    </rPh>
    <rPh sb="28" eb="29">
      <t>クニ</t>
    </rPh>
    <rPh sb="30" eb="32">
      <t>トウケイ</t>
    </rPh>
    <rPh sb="32" eb="34">
      <t>シリョウ</t>
    </rPh>
    <rPh sb="35" eb="36">
      <t>モト</t>
    </rPh>
    <phoneticPr fontId="23"/>
  </si>
  <si>
    <t>○畑作物の直接支払交付金（ゲタ対策）　数量払交付単価</t>
    <rPh sb="1" eb="4">
      <t>ハタサクモツ</t>
    </rPh>
    <rPh sb="5" eb="7">
      <t>チョクセツ</t>
    </rPh>
    <rPh sb="7" eb="9">
      <t>シハライ</t>
    </rPh>
    <rPh sb="9" eb="12">
      <t>コウフキン</t>
    </rPh>
    <rPh sb="15" eb="17">
      <t>タイサク</t>
    </rPh>
    <rPh sb="19" eb="21">
      <t>スウリョウ</t>
    </rPh>
    <rPh sb="21" eb="22">
      <t>ハラ</t>
    </rPh>
    <rPh sb="22" eb="24">
      <t>コウフ</t>
    </rPh>
    <rPh sb="24" eb="26">
      <t>タンカ</t>
    </rPh>
    <phoneticPr fontId="23"/>
  </si>
  <si>
    <t>　※令和２年産～４年産に適用される交付単価です</t>
    <rPh sb="2" eb="4">
      <t>レイワ</t>
    </rPh>
    <rPh sb="5" eb="6">
      <t>ネン</t>
    </rPh>
    <rPh sb="6" eb="7">
      <t>サン</t>
    </rPh>
    <rPh sb="9" eb="10">
      <t>ネン</t>
    </rPh>
    <rPh sb="10" eb="11">
      <t>サン</t>
    </rPh>
    <rPh sb="12" eb="14">
      <t>テキヨウ</t>
    </rPh>
    <rPh sb="17" eb="21">
      <t>コウフタンカ</t>
    </rPh>
    <phoneticPr fontId="1"/>
  </si>
  <si>
    <t>表１　地域農業再生協議会別加工用米等の生産予定面積の算出に用いる合理的な単収</t>
    <rPh sb="0" eb="1">
      <t>ヒョウ</t>
    </rPh>
    <rPh sb="3" eb="12">
      <t>チイキノウギョウサイセイキョウギカイ</t>
    </rPh>
    <rPh sb="12" eb="13">
      <t>ベツ</t>
    </rPh>
    <rPh sb="13" eb="16">
      <t>カコウヨウ</t>
    </rPh>
    <rPh sb="16" eb="17">
      <t>マイ</t>
    </rPh>
    <rPh sb="17" eb="18">
      <t>ナド</t>
    </rPh>
    <rPh sb="19" eb="21">
      <t>セイサン</t>
    </rPh>
    <rPh sb="21" eb="23">
      <t>ヨテイ</t>
    </rPh>
    <rPh sb="23" eb="25">
      <t>メンセキ</t>
    </rPh>
    <rPh sb="26" eb="28">
      <t>サンシュツ</t>
    </rPh>
    <rPh sb="29" eb="30">
      <t>モチ</t>
    </rPh>
    <rPh sb="32" eb="35">
      <t>ゴウリテキ</t>
    </rPh>
    <rPh sb="36" eb="38">
      <t>タンシュウ</t>
    </rPh>
    <phoneticPr fontId="23"/>
  </si>
  <si>
    <t>※戦略作物助成交付単価算定に用いる単収値は，当年産の作柄に応じて調整されます。</t>
    <rPh sb="1" eb="3">
      <t>センリャク</t>
    </rPh>
    <rPh sb="3" eb="5">
      <t>サクモツ</t>
    </rPh>
    <rPh sb="5" eb="7">
      <t>ジョセイ</t>
    </rPh>
    <rPh sb="7" eb="11">
      <t>コウフタンカ</t>
    </rPh>
    <rPh sb="11" eb="13">
      <t>サンテイ</t>
    </rPh>
    <rPh sb="14" eb="15">
      <t>モチ</t>
    </rPh>
    <rPh sb="17" eb="19">
      <t>タンシュウ</t>
    </rPh>
    <rPh sb="19" eb="20">
      <t>チ</t>
    </rPh>
    <rPh sb="22" eb="24">
      <t>トウネン</t>
    </rPh>
    <rPh sb="24" eb="25">
      <t>サン</t>
    </rPh>
    <rPh sb="26" eb="28">
      <t>サクガラ</t>
    </rPh>
    <rPh sb="29" eb="30">
      <t>オウ</t>
    </rPh>
    <rPh sb="32" eb="34">
      <t>チョウセイ</t>
    </rPh>
    <phoneticPr fontId="1"/>
  </si>
  <si>
    <t>令和３年２月
水田農業班</t>
    <rPh sb="0" eb="2">
      <t>レイワ</t>
    </rPh>
    <rPh sb="3" eb="4">
      <t>ネン</t>
    </rPh>
    <rPh sb="5" eb="6">
      <t>ツキ</t>
    </rPh>
    <rPh sb="7" eb="9">
      <t>スイデン</t>
    </rPh>
    <rPh sb="9" eb="11">
      <t>ノウギョウ</t>
    </rPh>
    <rPh sb="11" eb="12">
      <t>ハン</t>
    </rPh>
    <phoneticPr fontId="1"/>
  </si>
  <si>
    <r>
      <rPr>
        <sz val="14"/>
        <color theme="1"/>
        <rFont val="ＭＳ Ｐゴシック"/>
        <family val="3"/>
        <charset val="128"/>
      </rPr>
      <t>　</t>
    </r>
    <r>
      <rPr>
        <b/>
        <sz val="14"/>
        <color theme="1"/>
        <rFont val="ＭＳ Ｐゴシック"/>
        <family val="3"/>
        <charset val="128"/>
      </rPr>
      <t>①作付面積</t>
    </r>
    <r>
      <rPr>
        <sz val="14"/>
        <color theme="1"/>
        <rFont val="ＭＳ Ｐ明朝"/>
        <family val="1"/>
        <charset val="128"/>
      </rPr>
      <t>：作付面積をアール単位で入力します。（初期設定：10aで仮置きしています）</t>
    </r>
    <rPh sb="2" eb="4">
      <t>サクツケ</t>
    </rPh>
    <rPh sb="4" eb="6">
      <t>メンセキ</t>
    </rPh>
    <rPh sb="7" eb="9">
      <t>サクツケ</t>
    </rPh>
    <rPh sb="9" eb="11">
      <t>メンセキ</t>
    </rPh>
    <rPh sb="15" eb="17">
      <t>タンイ</t>
    </rPh>
    <rPh sb="18" eb="20">
      <t>ニュウリョク</t>
    </rPh>
    <rPh sb="25" eb="27">
      <t>ショキ</t>
    </rPh>
    <rPh sb="27" eb="29">
      <t>セッテイ</t>
    </rPh>
    <rPh sb="34" eb="36">
      <t>カリオ</t>
    </rPh>
    <phoneticPr fontId="1"/>
  </si>
  <si>
    <r>
      <rPr>
        <b/>
        <sz val="14"/>
        <rFont val="ＭＳ Ｐゴシック"/>
        <family val="3"/>
        <charset val="128"/>
      </rPr>
      <t>　②単収</t>
    </r>
    <r>
      <rPr>
        <sz val="14"/>
        <rFont val="ＭＳ Ｐ明朝"/>
        <family val="1"/>
        <charset val="128"/>
      </rPr>
      <t>：ご自身の単収を入力します。（初期設定：平均的な単収を仮置きしています）</t>
    </r>
    <rPh sb="2" eb="4">
      <t>タンシュウ</t>
    </rPh>
    <rPh sb="6" eb="8">
      <t>ジシン</t>
    </rPh>
    <rPh sb="9" eb="11">
      <t>タンシュウ</t>
    </rPh>
    <rPh sb="12" eb="14">
      <t>ニュウリョク</t>
    </rPh>
    <rPh sb="24" eb="27">
      <t>ヘイキンテキ</t>
    </rPh>
    <rPh sb="28" eb="30">
      <t>タンシュウ</t>
    </rPh>
    <rPh sb="31" eb="33">
      <t>カリオ</t>
    </rPh>
    <phoneticPr fontId="1"/>
  </si>
  <si>
    <r>
      <t>　</t>
    </r>
    <r>
      <rPr>
        <b/>
        <sz val="14"/>
        <color theme="1"/>
        <rFont val="ＭＳ Ｐゴシック"/>
        <family val="3"/>
        <charset val="128"/>
      </rPr>
      <t>③販売単価</t>
    </r>
    <r>
      <rPr>
        <sz val="14"/>
        <color theme="1"/>
        <rFont val="ＭＳ Ｐ明朝"/>
        <family val="1"/>
        <charset val="128"/>
      </rPr>
      <t>：想定する販売単価を入力します。（初期設定：R2年産JA概算金や販売単価を仮置きしています）</t>
    </r>
    <rPh sb="2" eb="4">
      <t>ハンバイ</t>
    </rPh>
    <rPh sb="4" eb="6">
      <t>タンカ</t>
    </rPh>
    <rPh sb="7" eb="9">
      <t>ソウテイ</t>
    </rPh>
    <rPh sb="11" eb="13">
      <t>ハンバイ</t>
    </rPh>
    <rPh sb="13" eb="15">
      <t>タンカ</t>
    </rPh>
    <rPh sb="16" eb="18">
      <t>ニュウリョク</t>
    </rPh>
    <rPh sb="30" eb="32">
      <t>ネンサン</t>
    </rPh>
    <rPh sb="34" eb="36">
      <t>ガイサン</t>
    </rPh>
    <rPh sb="36" eb="37">
      <t>キン</t>
    </rPh>
    <rPh sb="38" eb="40">
      <t>ハンバイ</t>
    </rPh>
    <rPh sb="40" eb="42">
      <t>タンカ</t>
    </rPh>
    <rPh sb="43" eb="45">
      <t>カリオ</t>
    </rPh>
    <phoneticPr fontId="1"/>
  </si>
  <si>
    <r>
      <rPr>
        <b/>
        <sz val="14"/>
        <color theme="1"/>
        <rFont val="ＭＳ Ｐゴシック"/>
        <family val="3"/>
        <charset val="128"/>
      </rPr>
      <t>　④飼料用米の標準単収値</t>
    </r>
    <r>
      <rPr>
        <sz val="14"/>
        <color theme="1"/>
        <rFont val="ＭＳ Ｐ明朝"/>
        <family val="1"/>
        <charset val="128"/>
      </rPr>
      <t>：【R3基準単収】シートを参照し，該当する市町村の単収値を入力します（初期設定：県の平年単収値を仮置きしています）</t>
    </r>
    <rPh sb="2" eb="6">
      <t>シリョウヨウマイ</t>
    </rPh>
    <rPh sb="7" eb="9">
      <t>ヒョウジュン</t>
    </rPh>
    <rPh sb="9" eb="11">
      <t>タンシュウ</t>
    </rPh>
    <rPh sb="11" eb="12">
      <t>チ</t>
    </rPh>
    <rPh sb="25" eb="27">
      <t>サンショウ</t>
    </rPh>
    <rPh sb="29" eb="31">
      <t>ガイトウ</t>
    </rPh>
    <rPh sb="33" eb="36">
      <t>シチョウソン</t>
    </rPh>
    <rPh sb="37" eb="39">
      <t>タンシュウ</t>
    </rPh>
    <rPh sb="39" eb="40">
      <t>チ</t>
    </rPh>
    <rPh sb="41" eb="43">
      <t>ニュウリョク</t>
    </rPh>
    <rPh sb="52" eb="53">
      <t>ケン</t>
    </rPh>
    <rPh sb="54" eb="56">
      <t>ヘイネン</t>
    </rPh>
    <rPh sb="56" eb="58">
      <t>タンシュウ</t>
    </rPh>
    <rPh sb="58" eb="59">
      <t>チ</t>
    </rPh>
    <rPh sb="60" eb="62">
      <t>カリオ</t>
    </rPh>
    <phoneticPr fontId="1"/>
  </si>
  <si>
    <r>
      <rPr>
        <b/>
        <sz val="14"/>
        <color theme="1"/>
        <rFont val="ＭＳ Ｐゴシック"/>
        <family val="3"/>
        <charset val="128"/>
      </rPr>
      <t>　⑤畑作物の直接支払交付金（ゲタ対策）交付単価</t>
    </r>
    <r>
      <rPr>
        <sz val="14"/>
        <color theme="1"/>
        <rFont val="ＭＳ Ｐ明朝"/>
        <family val="1"/>
        <charset val="128"/>
      </rPr>
      <t>：【ゲタ対策交付単価】シートを参照し，該当する品質区分（等級/ランク）の交付単価を入力します（初期設定：2等（Aランク）で仮置きしています）</t>
    </r>
    <rPh sb="16" eb="18">
      <t>タイサク</t>
    </rPh>
    <rPh sb="38" eb="40">
      <t>サンショウ</t>
    </rPh>
    <rPh sb="42" eb="44">
      <t>ガイトウ</t>
    </rPh>
    <rPh sb="46" eb="48">
      <t>ヒンシツ</t>
    </rPh>
    <rPh sb="48" eb="50">
      <t>クブン</t>
    </rPh>
    <rPh sb="51" eb="53">
      <t>トウキュウ</t>
    </rPh>
    <rPh sb="59" eb="63">
      <t>コウフタンカ</t>
    </rPh>
    <rPh sb="64" eb="66">
      <t>ニュウリョク</t>
    </rPh>
    <rPh sb="70" eb="72">
      <t>ショキ</t>
    </rPh>
    <rPh sb="72" eb="74">
      <t>セッテイ</t>
    </rPh>
    <rPh sb="76" eb="77">
      <t>トウ</t>
    </rPh>
    <rPh sb="84" eb="86">
      <t>カリオ</t>
    </rPh>
    <phoneticPr fontId="1"/>
  </si>
  <si>
    <r>
      <rPr>
        <b/>
        <sz val="14"/>
        <color theme="1"/>
        <rFont val="ＭＳ Ｐゴシック"/>
        <family val="3"/>
        <charset val="128"/>
      </rPr>
      <t>　⑥水田リノベーション事業の取組</t>
    </r>
    <r>
      <rPr>
        <sz val="14"/>
        <color theme="1"/>
        <rFont val="ＭＳ Ｐ明朝"/>
        <family val="1"/>
        <charset val="128"/>
      </rPr>
      <t>：プルダウンから，水田リノベーション事業に取り組む場合は○を，取り組まない場合は×を選択します。</t>
    </r>
    <rPh sb="2" eb="4">
      <t>スイデン</t>
    </rPh>
    <rPh sb="11" eb="13">
      <t>ジギョウ</t>
    </rPh>
    <rPh sb="14" eb="16">
      <t>トリクミ</t>
    </rPh>
    <rPh sb="25" eb="27">
      <t>スイデン</t>
    </rPh>
    <rPh sb="34" eb="36">
      <t>ジギョウ</t>
    </rPh>
    <rPh sb="37" eb="38">
      <t>ト</t>
    </rPh>
    <rPh sb="39" eb="40">
      <t>ク</t>
    </rPh>
    <rPh sb="41" eb="43">
      <t>バアイ</t>
    </rPh>
    <rPh sb="47" eb="48">
      <t>ト</t>
    </rPh>
    <rPh sb="49" eb="50">
      <t>ク</t>
    </rPh>
    <rPh sb="53" eb="55">
      <t>バアイ</t>
    </rPh>
    <rPh sb="58" eb="60">
      <t>センタク</t>
    </rPh>
    <phoneticPr fontId="1"/>
  </si>
  <si>
    <r>
      <rPr>
        <b/>
        <sz val="14"/>
        <color theme="1"/>
        <rFont val="ＭＳ Ｐゴシック"/>
        <family val="3"/>
        <charset val="128"/>
      </rPr>
      <t>　⑦産地交付金（地域枠</t>
    </r>
    <r>
      <rPr>
        <sz val="14"/>
        <color theme="1"/>
        <rFont val="ＭＳ Ｐ明朝"/>
        <family val="1"/>
        <charset val="128"/>
      </rPr>
      <t>）：地域再生協議会で，産地交付金（地域枠）の設定がある場合，その交付単価を入力します。（初期設定：空欄としています）</t>
    </r>
    <rPh sb="2" eb="4">
      <t>サンチ</t>
    </rPh>
    <rPh sb="4" eb="7">
      <t>コウフキン</t>
    </rPh>
    <rPh sb="8" eb="10">
      <t>チイキ</t>
    </rPh>
    <rPh sb="10" eb="11">
      <t>ワク</t>
    </rPh>
    <rPh sb="13" eb="15">
      <t>チイキ</t>
    </rPh>
    <rPh sb="15" eb="17">
      <t>サイセイ</t>
    </rPh>
    <rPh sb="17" eb="20">
      <t>キョウギカイ</t>
    </rPh>
    <rPh sb="22" eb="24">
      <t>サンチ</t>
    </rPh>
    <rPh sb="24" eb="27">
      <t>コウフキン</t>
    </rPh>
    <rPh sb="28" eb="30">
      <t>チイキ</t>
    </rPh>
    <rPh sb="30" eb="31">
      <t>ワク</t>
    </rPh>
    <rPh sb="33" eb="35">
      <t>セッテイ</t>
    </rPh>
    <rPh sb="38" eb="40">
      <t>バアイ</t>
    </rPh>
    <rPh sb="43" eb="47">
      <t>コウフタンカ</t>
    </rPh>
    <rPh sb="48" eb="50">
      <t>ニュウリョク</t>
    </rPh>
    <rPh sb="55" eb="57">
      <t>ショキ</t>
    </rPh>
    <rPh sb="57" eb="59">
      <t>セッテイ</t>
    </rPh>
    <rPh sb="60" eb="62">
      <t>クウラン</t>
    </rPh>
    <phoneticPr fontId="1"/>
  </si>
  <si>
    <r>
      <rPr>
        <b/>
        <sz val="14"/>
        <color rgb="FFFF0000"/>
        <rFont val="ＭＳ Ｐゴシック"/>
        <family val="3"/>
        <charset val="128"/>
        <scheme val="minor"/>
      </rPr>
      <t>①</t>
    </r>
    <r>
      <rPr>
        <sz val="14"/>
        <color theme="1"/>
        <rFont val="ＭＳ Ｐゴシック"/>
        <family val="3"/>
        <charset val="128"/>
        <scheme val="minor"/>
      </rPr>
      <t>作付面積（a）　</t>
    </r>
    <rPh sb="1" eb="3">
      <t>サクツケ</t>
    </rPh>
    <rPh sb="3" eb="5">
      <t>メンセキ</t>
    </rPh>
    <phoneticPr fontId="1"/>
  </si>
  <si>
    <r>
      <rPr>
        <b/>
        <sz val="14"/>
        <color rgb="FFFF0000"/>
        <rFont val="ＭＳ Ｐゴシック"/>
        <family val="3"/>
        <charset val="128"/>
        <scheme val="minor"/>
      </rPr>
      <t>②</t>
    </r>
    <r>
      <rPr>
        <sz val="14"/>
        <color theme="1"/>
        <rFont val="ＭＳ Ｐゴシック"/>
        <family val="3"/>
        <charset val="128"/>
        <scheme val="minor"/>
      </rPr>
      <t>単収（kg/10a）</t>
    </r>
    <rPh sb="1" eb="3">
      <t>タンシュウ</t>
    </rPh>
    <phoneticPr fontId="1"/>
  </si>
  <si>
    <r>
      <rPr>
        <b/>
        <sz val="14"/>
        <color rgb="FFFF0000"/>
        <rFont val="ＭＳ Ｐゴシック"/>
        <family val="3"/>
        <charset val="128"/>
        <scheme val="minor"/>
      </rPr>
      <t>③</t>
    </r>
    <r>
      <rPr>
        <sz val="14"/>
        <rFont val="ＭＳ Ｐゴシック"/>
        <family val="3"/>
        <charset val="128"/>
        <scheme val="minor"/>
      </rPr>
      <t>販売単価（円/60kg（税込））</t>
    </r>
    <rPh sb="1" eb="3">
      <t>ハンバイ</t>
    </rPh>
    <rPh sb="3" eb="5">
      <t>タンカ</t>
    </rPh>
    <phoneticPr fontId="1"/>
  </si>
  <si>
    <r>
      <rPr>
        <b/>
        <sz val="14"/>
        <color rgb="FFFF0000"/>
        <rFont val="ＭＳ Ｐゴシック"/>
        <family val="3"/>
        <charset val="128"/>
        <scheme val="minor"/>
      </rPr>
      <t>⑤</t>
    </r>
    <r>
      <rPr>
        <sz val="11"/>
        <color theme="1"/>
        <rFont val="ＭＳ Ｐゴシック"/>
        <family val="3"/>
        <charset val="128"/>
        <scheme val="minor"/>
      </rPr>
      <t>畑作物の直接支払交付金(ゲタ)
　交付単価（円/単位数量）</t>
    </r>
    <rPh sb="18" eb="22">
      <t>コウフタンカ</t>
    </rPh>
    <rPh sb="25" eb="27">
      <t>タンイ</t>
    </rPh>
    <rPh sb="27" eb="29">
      <t>スウリョウ</t>
    </rPh>
    <phoneticPr fontId="1"/>
  </si>
  <si>
    <r>
      <rPr>
        <b/>
        <sz val="14"/>
        <color rgb="FFFF0000"/>
        <rFont val="ＭＳ Ｐゴシック"/>
        <family val="3"/>
        <charset val="128"/>
        <scheme val="minor"/>
      </rPr>
      <t>⑥</t>
    </r>
    <r>
      <rPr>
        <sz val="11"/>
        <color theme="1"/>
        <rFont val="ＭＳ Ｐゴシック"/>
        <family val="3"/>
        <charset val="128"/>
        <scheme val="minor"/>
      </rPr>
      <t>水田リノベーション事業の取組
　取組む→○，取り組まない→×</t>
    </r>
    <rPh sb="1" eb="3">
      <t>スイデン</t>
    </rPh>
    <rPh sb="10" eb="12">
      <t>ジギョウ</t>
    </rPh>
    <rPh sb="13" eb="15">
      <t>トリクミ</t>
    </rPh>
    <rPh sb="17" eb="18">
      <t>ト</t>
    </rPh>
    <rPh sb="18" eb="19">
      <t>ク</t>
    </rPh>
    <rPh sb="23" eb="24">
      <t>ト</t>
    </rPh>
    <rPh sb="25" eb="26">
      <t>ク</t>
    </rPh>
    <phoneticPr fontId="1"/>
  </si>
  <si>
    <r>
      <rPr>
        <b/>
        <sz val="14"/>
        <color rgb="FFFF0000"/>
        <rFont val="ＭＳ Ｐゴシック"/>
        <family val="3"/>
        <charset val="128"/>
        <scheme val="minor"/>
      </rPr>
      <t>④</t>
    </r>
    <r>
      <rPr>
        <sz val="14"/>
        <rFont val="ＭＳ Ｐゴシック"/>
        <family val="3"/>
        <charset val="128"/>
        <scheme val="minor"/>
      </rPr>
      <t>標準単収値（kg/10ａ）</t>
    </r>
    <rPh sb="1" eb="3">
      <t>ヒョウジュン</t>
    </rPh>
    <rPh sb="3" eb="5">
      <t>タンシュウ</t>
    </rPh>
    <rPh sb="5" eb="6">
      <t>アタイ</t>
    </rPh>
    <phoneticPr fontId="1"/>
  </si>
  <si>
    <t>■主食用米と転換作物の収入試算シート</t>
    <rPh sb="1" eb="4">
      <t>シュショクヨウ</t>
    </rPh>
    <rPh sb="4" eb="5">
      <t>マイ</t>
    </rPh>
    <rPh sb="6" eb="8">
      <t>テンカン</t>
    </rPh>
    <rPh sb="8" eb="10">
      <t>サクモツ</t>
    </rPh>
    <rPh sb="11" eb="13">
      <t>シュウニュウ</t>
    </rPh>
    <rPh sb="13" eb="15">
      <t>シサン</t>
    </rPh>
    <phoneticPr fontId="1"/>
  </si>
  <si>
    <t>畑作物の直接支払交付金
(ゲタ対策)</t>
    <rPh sb="0" eb="3">
      <t>ハタサクモツ</t>
    </rPh>
    <rPh sb="4" eb="6">
      <t>チョクセツ</t>
    </rPh>
    <rPh sb="6" eb="8">
      <t>シハライ</t>
    </rPh>
    <rPh sb="8" eb="11">
      <t>コウフキン</t>
    </rPh>
    <rPh sb="15" eb="17">
      <t>タイサク</t>
    </rPh>
    <phoneticPr fontId="1"/>
  </si>
  <si>
    <t>※①～⑦の順番に入力してください。入力方法は，下部をご覧ください。</t>
    <rPh sb="5" eb="7">
      <t>ジュンバン</t>
    </rPh>
    <rPh sb="8" eb="10">
      <t>ニュウリョク</t>
    </rPh>
    <rPh sb="17" eb="19">
      <t>ニュウリョク</t>
    </rPh>
    <rPh sb="19" eb="21">
      <t>ホウホウ</t>
    </rPh>
    <rPh sb="23" eb="25">
      <t>カブ</t>
    </rPh>
    <rPh sb="27" eb="28">
      <t>ラン</t>
    </rPh>
    <phoneticPr fontId="1"/>
  </si>
  <si>
    <r>
      <rPr>
        <b/>
        <sz val="14"/>
        <color rgb="FFFFFFFF"/>
        <rFont val="BIZ UDゴシック"/>
        <family val="3"/>
      </rPr>
      <t>てん菜</t>
    </r>
  </si>
  <si>
    <t>（単位：円/60kg）</t>
    <phoneticPr fontId="1"/>
  </si>
  <si>
    <t>１  等</t>
  </si>
  <si>
    <t>２  等</t>
  </si>
  <si>
    <t>Ａ</t>
  </si>
  <si>
    <t>Ｂ</t>
  </si>
  <si>
    <t>Ｃ</t>
  </si>
  <si>
    <t>Ｄ</t>
  </si>
  <si>
    <t>パン・中華麺用品種</t>
  </si>
  <si>
    <t>３  等</t>
  </si>
  <si>
    <t>普通大豆</t>
  </si>
  <si>
    <t>特定加工用大豆</t>
  </si>
  <si>
    <r>
      <rPr>
        <sz val="10"/>
        <rFont val="ＭＳ Ｐゴシック"/>
        <family val="3"/>
        <charset val="128"/>
        <scheme val="major"/>
      </rPr>
      <t>六条大麦
（50kg当たり）</t>
    </r>
  </si>
  <si>
    <t>パン・中華麺用品種
以外</t>
    <phoneticPr fontId="1"/>
  </si>
  <si>
    <t>※該当品種
　銀河のちから，夏黄金</t>
    <rPh sb="1" eb="3">
      <t>ガイトウ</t>
    </rPh>
    <rPh sb="3" eb="5">
      <t>ヒンシュ</t>
    </rPh>
    <rPh sb="7" eb="9">
      <t>ギンガ</t>
    </rPh>
    <rPh sb="14" eb="15">
      <t>ナツ</t>
    </rPh>
    <rPh sb="15" eb="17">
      <t>コガネ</t>
    </rPh>
    <phoneticPr fontId="1"/>
  </si>
  <si>
    <t>※該当品種
　シラネコムギ，あおばの恋</t>
    <rPh sb="1" eb="3">
      <t>ガイトウ</t>
    </rPh>
    <rPh sb="3" eb="5">
      <t>ヒンシュ</t>
    </rPh>
    <rPh sb="18" eb="19">
      <t>コイ</t>
    </rPh>
    <phoneticPr fontId="1"/>
  </si>
  <si>
    <t>備考</t>
    <rPh sb="0" eb="2">
      <t>ビコウ</t>
    </rPh>
    <phoneticPr fontId="1"/>
  </si>
  <si>
    <r>
      <rPr>
        <sz val="10"/>
        <rFont val="ＭＳ Ｐゴシック"/>
        <family val="3"/>
        <charset val="128"/>
        <scheme val="major"/>
      </rPr>
      <t>品質区分
（等級／ランク）</t>
    </r>
  </si>
  <si>
    <r>
      <rPr>
        <sz val="10"/>
        <rFont val="ＭＳ Ｐゴシック"/>
        <family val="3"/>
        <charset val="128"/>
        <scheme val="major"/>
      </rPr>
      <t>品質区分
（等級）</t>
    </r>
  </si>
  <si>
    <r>
      <rPr>
        <b/>
        <sz val="14"/>
        <color rgb="FFFF0000"/>
        <rFont val="ＭＳ Ｐゴシック"/>
        <family val="3"/>
        <charset val="128"/>
        <scheme val="minor"/>
      </rPr>
      <t>⑦</t>
    </r>
    <r>
      <rPr>
        <sz val="14"/>
        <rFont val="ＭＳ Ｐゴシック"/>
        <family val="3"/>
        <charset val="128"/>
        <scheme val="minor"/>
      </rPr>
      <t>産地交付金（地域枠）</t>
    </r>
    <r>
      <rPr>
        <sz val="12"/>
        <rFont val="ＭＳ Ｐゴシック"/>
        <family val="3"/>
        <charset val="128"/>
        <scheme val="minor"/>
      </rPr>
      <t>(円/10a)</t>
    </r>
    <rPh sb="1" eb="3">
      <t>サンチ</t>
    </rPh>
    <rPh sb="3" eb="6">
      <t>コウフキン</t>
    </rPh>
    <rPh sb="7" eb="9">
      <t>チイキ</t>
    </rPh>
    <rPh sb="9" eb="10">
      <t>ワク</t>
    </rPh>
    <rPh sb="12" eb="13">
      <t>エン</t>
    </rPh>
    <phoneticPr fontId="1"/>
  </si>
  <si>
    <t>※円/50kg(税込)</t>
    <phoneticPr fontId="1"/>
  </si>
  <si>
    <t>■小麦</t>
    <rPh sb="1" eb="3">
      <t>コムギ</t>
    </rPh>
    <phoneticPr fontId="1"/>
  </si>
  <si>
    <t>■大麦</t>
    <rPh sb="1" eb="3">
      <t>オオムギ</t>
    </rPh>
    <phoneticPr fontId="1"/>
  </si>
  <si>
    <t>■大豆</t>
    <rPh sb="1" eb="3">
      <t>ダイズ</t>
    </rPh>
    <phoneticPr fontId="1"/>
  </si>
  <si>
    <t>（単位：円/50kg）</t>
    <rPh sb="1" eb="3">
      <t>タンイ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</si>
</sst>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_ "/>
    <numFmt numFmtId="178" formatCode="#,##0.00000;&quot;▲ &quot;#,##0.00000"/>
    <numFmt numFmtId="179" formatCode="0_ "/>
    <numFmt numFmtId="180" formatCode="0.000"/>
    <numFmt numFmtId="181" formatCode="#,##0;#,##0"/>
  </numFmts>
  <fonts count="53">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4"/>
      <color theme="1"/>
      <name val="ＭＳ Ｐゴシック"/>
      <family val="3"/>
      <charset val="128"/>
      <scheme val="minor"/>
    </font>
    <font>
      <b/>
      <sz val="14"/>
      <color theme="1"/>
      <name val="ＭＳ Ｐゴシック"/>
      <family val="3"/>
      <charset val="128"/>
      <scheme val="minor"/>
    </font>
    <font>
      <sz val="11"/>
      <color rgb="FFFF0000"/>
      <name val="ＭＳ Ｐゴシック"/>
      <family val="2"/>
      <charset val="128"/>
      <scheme val="minor"/>
    </font>
    <font>
      <b/>
      <u/>
      <sz val="14"/>
      <color theme="1"/>
      <name val="ＭＳ Ｐゴシック"/>
      <family val="3"/>
      <charset val="128"/>
      <scheme val="minor"/>
    </font>
    <font>
      <b/>
      <sz val="22"/>
      <color theme="1"/>
      <name val="ＭＳ Ｐゴシック"/>
      <family val="2"/>
      <charset val="128"/>
      <scheme val="minor"/>
    </font>
    <font>
      <sz val="10"/>
      <name val="ＭＳ Ｐゴシック"/>
      <family val="3"/>
      <charset val="128"/>
      <scheme val="minor"/>
    </font>
    <font>
      <sz val="11"/>
      <name val="ＭＳ Ｐゴシック"/>
      <family val="3"/>
      <charset val="128"/>
      <scheme val="minor"/>
    </font>
    <font>
      <sz val="14"/>
      <name val="ＭＳ Ｐゴシック"/>
      <family val="3"/>
      <charset val="128"/>
      <scheme val="minor"/>
    </font>
    <font>
      <sz val="9"/>
      <color theme="1"/>
      <name val="ＭＳ Ｐゴシック"/>
      <family val="3"/>
      <charset val="128"/>
      <scheme val="minor"/>
    </font>
    <font>
      <sz val="12"/>
      <name val="ＭＳ Ｐゴシック"/>
      <family val="3"/>
      <charset val="128"/>
      <scheme val="minor"/>
    </font>
    <font>
      <b/>
      <sz val="14"/>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
      <sz val="11"/>
      <name val="ＭＳ Ｐゴシック"/>
      <family val="3"/>
      <charset val="128"/>
    </font>
    <font>
      <sz val="16"/>
      <name val="ＭＳ Ｐゴシック"/>
      <family val="3"/>
      <charset val="128"/>
    </font>
    <font>
      <b/>
      <sz val="20"/>
      <name val="ＭＳ Ｐゴシック"/>
      <family val="3"/>
      <charset val="128"/>
    </font>
    <font>
      <sz val="6"/>
      <name val="ＭＳ Ｐゴシック"/>
      <family val="3"/>
      <charset val="128"/>
    </font>
    <font>
      <b/>
      <sz val="14"/>
      <name val="ＭＳ Ｐゴシック"/>
      <family val="3"/>
      <charset val="128"/>
    </font>
    <font>
      <b/>
      <sz val="18"/>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scheme val="minor"/>
    </font>
    <font>
      <b/>
      <sz val="16"/>
      <name val="ＭＳ Ｐゴシック"/>
      <family val="3"/>
      <charset val="128"/>
    </font>
    <font>
      <sz val="12"/>
      <color rgb="FFFF0000"/>
      <name val="ＭＳ Ｐゴシック"/>
      <family val="3"/>
      <charset val="128"/>
    </font>
    <font>
      <sz val="14"/>
      <color rgb="FFFF0000"/>
      <name val="ＭＳ Ｐゴシック"/>
      <family val="3"/>
      <charset val="128"/>
    </font>
    <font>
      <b/>
      <sz val="14"/>
      <color indexed="81"/>
      <name val="MS P ゴシック"/>
      <family val="3"/>
      <charset val="128"/>
    </font>
    <font>
      <sz val="18"/>
      <name val="ＭＳ Ｐゴシック"/>
      <family val="3"/>
      <charset val="128"/>
    </font>
    <font>
      <sz val="14"/>
      <color theme="1"/>
      <name val="ＭＳ Ｐ明朝"/>
      <family val="1"/>
      <charset val="128"/>
    </font>
    <font>
      <sz val="10"/>
      <color rgb="FFFF0000"/>
      <name val="ＭＳ Ｐ明朝"/>
      <family val="1"/>
      <charset val="128"/>
    </font>
    <font>
      <sz val="10"/>
      <color theme="1"/>
      <name val="ＭＳ Ｐ明朝"/>
      <family val="1"/>
      <charset val="128"/>
    </font>
    <font>
      <sz val="11"/>
      <color rgb="FFFF0000"/>
      <name val="ＭＳ Ｐ明朝"/>
      <family val="1"/>
      <charset val="128"/>
    </font>
    <font>
      <sz val="14"/>
      <name val="ＭＳ Ｐ明朝"/>
      <family val="1"/>
      <charset val="128"/>
    </font>
    <font>
      <sz val="11"/>
      <color theme="1"/>
      <name val="ＭＳ Ｐ明朝"/>
      <family val="1"/>
      <charset val="128"/>
    </font>
    <font>
      <sz val="14"/>
      <color theme="1"/>
      <name val="ＭＳ Ｐゴシック"/>
      <family val="3"/>
      <charset val="128"/>
    </font>
    <font>
      <b/>
      <sz val="14"/>
      <color theme="1"/>
      <name val="ＭＳ Ｐゴシック"/>
      <family val="3"/>
      <charset val="128"/>
    </font>
    <font>
      <b/>
      <sz val="14"/>
      <color rgb="FFFF0000"/>
      <name val="ＭＳ Ｐゴシック"/>
      <family val="3"/>
      <charset val="128"/>
      <scheme val="minor"/>
    </font>
    <font>
      <b/>
      <sz val="14"/>
      <color rgb="FFFFFFFF"/>
      <name val="BIZ UDゴシック"/>
      <family val="3"/>
    </font>
    <font>
      <b/>
      <sz val="14"/>
      <name val="BIZ UD�S�V�b�N"/>
    </font>
    <font>
      <sz val="11"/>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2"/>
      <color rgb="FF000000"/>
      <name val="ＭＳ Ｐゴシック"/>
      <family val="3"/>
      <charset val="128"/>
      <scheme val="major"/>
    </font>
    <font>
      <b/>
      <sz val="14"/>
      <name val="ＭＳ Ｐゴシック"/>
      <family val="3"/>
      <charset val="128"/>
      <scheme val="major"/>
    </font>
    <font>
      <b/>
      <sz val="14"/>
      <color theme="1"/>
      <name val="ＭＳ Ｐゴシック"/>
      <family val="3"/>
      <charset val="128"/>
      <scheme val="major"/>
    </font>
    <font>
      <sz val="10"/>
      <color theme="1"/>
      <name val="ＭＳ Ｐゴシック"/>
      <family val="3"/>
      <charset val="128"/>
      <scheme val="major"/>
    </font>
    <font>
      <b/>
      <sz val="14"/>
      <color indexed="10"/>
      <name val="MS P ゴシック"/>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FFFF99"/>
        <bgColor indexed="64"/>
      </patternFill>
    </fill>
    <fill>
      <patternFill patternType="solid">
        <fgColor rgb="FFCCFF99"/>
        <bgColor indexed="64"/>
      </patternFill>
    </fill>
    <fill>
      <patternFill patternType="solid">
        <fgColor theme="0"/>
        <bgColor indexed="64"/>
      </patternFill>
    </fill>
    <fill>
      <patternFill patternType="solid">
        <fgColor rgb="FFFFFFFF"/>
      </patternFill>
    </fill>
  </fills>
  <borders count="94">
    <border>
      <left/>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dotted">
        <color indexed="64"/>
      </bottom>
      <diagonal/>
    </border>
    <border>
      <left style="thin">
        <color indexed="64"/>
      </left>
      <right/>
      <top style="dotted">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style="medium">
        <color indexed="64"/>
      </top>
      <bottom style="dotted">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double">
        <color indexed="64"/>
      </bottom>
      <diagonal/>
    </border>
    <border>
      <left style="medium">
        <color indexed="64"/>
      </left>
      <right/>
      <top/>
      <bottom/>
      <diagonal/>
    </border>
    <border>
      <left/>
      <right style="medium">
        <color indexed="64"/>
      </right>
      <top style="dotted">
        <color indexed="64"/>
      </top>
      <bottom style="double">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uble">
        <color indexed="64"/>
      </bottom>
      <diagonal/>
    </border>
    <border>
      <left style="medium">
        <color indexed="64"/>
      </left>
      <right style="thin">
        <color indexed="64"/>
      </right>
      <top style="dotted">
        <color indexed="64"/>
      </top>
      <bottom/>
      <diagonal/>
    </border>
    <border>
      <left style="thin">
        <color indexed="64"/>
      </left>
      <right/>
      <top style="thin">
        <color indexed="64"/>
      </top>
      <bottom style="thin">
        <color indexed="64"/>
      </bottom>
      <diagonal/>
    </border>
    <border>
      <left/>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style="thick">
        <color indexed="64"/>
      </right>
      <top style="thick">
        <color indexed="64"/>
      </top>
      <bottom/>
      <diagonal/>
    </border>
    <border>
      <left style="thin">
        <color indexed="64"/>
      </left>
      <right style="thick">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ck">
        <color indexed="64"/>
      </left>
      <right style="thick">
        <color indexed="64"/>
      </right>
      <top/>
      <bottom style="double">
        <color indexed="64"/>
      </bottom>
      <diagonal/>
    </border>
    <border>
      <left/>
      <right style="thin">
        <color indexed="64"/>
      </right>
      <top/>
      <bottom style="double">
        <color indexed="64"/>
      </bottom>
      <diagonal/>
    </border>
    <border>
      <left style="thin">
        <color indexed="64"/>
      </left>
      <right style="thick">
        <color indexed="64"/>
      </right>
      <top/>
      <bottom style="double">
        <color indexed="64"/>
      </bottom>
      <diagonal/>
    </border>
    <border>
      <left/>
      <right/>
      <top/>
      <bottom style="thin">
        <color indexed="64"/>
      </bottom>
      <diagonal/>
    </border>
    <border>
      <left style="thick">
        <color indexed="64"/>
      </left>
      <right style="thick">
        <color indexed="64"/>
      </right>
      <top/>
      <bottom style="thin">
        <color indexed="64"/>
      </bottom>
      <diagonal/>
    </border>
    <border>
      <left style="thin">
        <color indexed="64"/>
      </left>
      <right style="thick">
        <color indexed="64"/>
      </right>
      <top/>
      <bottom style="thin">
        <color indexed="64"/>
      </bottom>
      <diagonal/>
    </border>
    <border>
      <left/>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thick">
        <color indexed="64"/>
      </left>
      <right style="thick">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ck">
        <color indexed="64"/>
      </right>
      <top style="thin">
        <color indexed="64"/>
      </top>
      <bottom/>
      <diagonal/>
    </border>
    <border>
      <left style="thin">
        <color indexed="64"/>
      </left>
      <right/>
      <top style="double">
        <color indexed="64"/>
      </top>
      <bottom style="medium">
        <color indexed="64"/>
      </bottom>
      <diagonal/>
    </border>
    <border>
      <left style="thick">
        <color indexed="64"/>
      </left>
      <right style="thick">
        <color indexed="64"/>
      </right>
      <top/>
      <bottom style="medium">
        <color indexed="64"/>
      </bottom>
      <diagonal/>
    </border>
    <border>
      <left/>
      <right style="thin">
        <color indexed="64"/>
      </right>
      <top style="double">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medium">
        <color indexed="64"/>
      </right>
      <top style="medium">
        <color indexed="64"/>
      </top>
      <bottom style="thin">
        <color indexed="64"/>
      </bottom>
      <diagonal/>
    </border>
    <border>
      <left style="thick">
        <color indexed="64"/>
      </left>
      <right style="thick">
        <color indexed="64"/>
      </right>
      <top style="medium">
        <color indexed="64"/>
      </top>
      <bottom style="thin">
        <color indexed="64"/>
      </bottom>
      <diagonal/>
    </border>
    <border>
      <left style="thick">
        <color indexed="64"/>
      </left>
      <right style="thick">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bottom style="thin">
        <color indexed="64"/>
      </bottom>
      <diagonal/>
    </border>
    <border>
      <left style="thick">
        <color indexed="64"/>
      </left>
      <right style="thick">
        <color indexed="64"/>
      </right>
      <top style="thin">
        <color indexed="64"/>
      </top>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ck">
        <color indexed="64"/>
      </left>
      <right style="thick">
        <color indexed="64"/>
      </right>
      <top/>
      <bottom style="thick">
        <color indexed="64"/>
      </bottom>
      <diagonal/>
    </border>
    <border>
      <left/>
      <right/>
      <top style="thick">
        <color indexed="64"/>
      </top>
      <bottom/>
      <diagonal/>
    </border>
    <border diagonalUp="1">
      <left style="medium">
        <color indexed="64"/>
      </left>
      <right style="thin">
        <color indexed="64"/>
      </right>
      <top style="medium">
        <color indexed="64"/>
      </top>
      <bottom style="dotted">
        <color indexed="64"/>
      </bottom>
      <diagonal style="thin">
        <color indexed="64"/>
      </diagonal>
    </border>
    <border diagonalUp="1">
      <left style="medium">
        <color indexed="64"/>
      </left>
      <right style="thin">
        <color indexed="64"/>
      </right>
      <top style="dotted">
        <color indexed="64"/>
      </top>
      <bottom style="dotted">
        <color indexed="64"/>
      </bottom>
      <diagonal style="thin">
        <color indexed="64"/>
      </diagonal>
    </border>
    <border diagonalUp="1">
      <left style="medium">
        <color indexed="64"/>
      </left>
      <right style="thin">
        <color indexed="64"/>
      </right>
      <top style="dotted">
        <color indexed="64"/>
      </top>
      <bottom/>
      <diagonal style="thin">
        <color indexed="64"/>
      </diagonal>
    </border>
    <border diagonalUp="1">
      <left style="medium">
        <color indexed="64"/>
      </left>
      <right style="thin">
        <color indexed="64"/>
      </right>
      <top style="dotted">
        <color indexed="64"/>
      </top>
      <bottom style="double">
        <color indexed="64"/>
      </bottom>
      <diagonal style="thin">
        <color indexed="64"/>
      </diagonal>
    </border>
    <border>
      <left style="thin">
        <color indexed="64"/>
      </left>
      <right/>
      <top style="medium">
        <color indexed="64"/>
      </top>
      <bottom style="double">
        <color indexed="64"/>
      </bottom>
      <diagonal/>
    </border>
    <border>
      <left style="medium">
        <color indexed="64"/>
      </left>
      <right style="thin">
        <color auto="1"/>
      </right>
      <top style="medium">
        <color indexed="64"/>
      </top>
      <bottom style="double">
        <color indexed="64"/>
      </bottom>
      <diagonal/>
    </border>
    <border>
      <left/>
      <right style="medium">
        <color indexed="64"/>
      </right>
      <top style="medium">
        <color indexed="64"/>
      </top>
      <bottom style="double">
        <color indexed="64"/>
      </bottom>
      <diagonal/>
    </border>
    <border>
      <left/>
      <right/>
      <top style="thin">
        <color indexed="64"/>
      </top>
      <bottom/>
      <diagonal/>
    </border>
  </borders>
  <cellStyleXfs count="7">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0" fillId="0" borderId="0"/>
    <xf numFmtId="38" fontId="20" fillId="0" borderId="0" applyFont="0" applyFill="0" applyBorder="0" applyAlignment="0" applyProtection="0"/>
    <xf numFmtId="0" fontId="3" fillId="0" borderId="0">
      <alignment vertical="center"/>
    </xf>
  </cellStyleXfs>
  <cellXfs count="270">
    <xf numFmtId="0" fontId="0" fillId="0" borderId="0" xfId="0">
      <alignment vertical="center"/>
    </xf>
    <xf numFmtId="0" fontId="3" fillId="0" borderId="0" xfId="0" applyFont="1">
      <alignment vertical="center"/>
    </xf>
    <xf numFmtId="0" fontId="5" fillId="0" borderId="0" xfId="0" applyFont="1">
      <alignment vertical="center"/>
    </xf>
    <xf numFmtId="0" fontId="3" fillId="5" borderId="27" xfId="0" applyFont="1" applyFill="1" applyBorder="1" applyAlignment="1">
      <alignment horizontal="left" vertical="center" wrapText="1"/>
    </xf>
    <xf numFmtId="0" fontId="3" fillId="0" borderId="0" xfId="0" applyFont="1" applyFill="1">
      <alignment vertical="center"/>
    </xf>
    <xf numFmtId="0" fontId="4" fillId="5" borderId="27" xfId="0" applyFont="1" applyFill="1" applyBorder="1" applyAlignment="1">
      <alignment vertical="center" shrinkToFit="1"/>
    </xf>
    <xf numFmtId="176" fontId="7" fillId="6" borderId="39" xfId="1" applyNumberFormat="1" applyFont="1" applyFill="1" applyBorder="1">
      <alignment vertical="center"/>
    </xf>
    <xf numFmtId="176" fontId="7" fillId="6" borderId="42" xfId="1" applyNumberFormat="1" applyFont="1" applyFill="1" applyBorder="1">
      <alignment vertical="center"/>
    </xf>
    <xf numFmtId="176" fontId="8" fillId="5" borderId="16" xfId="1" applyNumberFormat="1" applyFont="1" applyFill="1" applyBorder="1">
      <alignment vertical="center"/>
    </xf>
    <xf numFmtId="176" fontId="7" fillId="5" borderId="32" xfId="1" applyNumberFormat="1" applyFont="1" applyFill="1" applyBorder="1">
      <alignment vertical="center"/>
    </xf>
    <xf numFmtId="176" fontId="7" fillId="5" borderId="32" xfId="1" applyNumberFormat="1" applyFont="1" applyFill="1" applyBorder="1" applyAlignment="1">
      <alignment horizontal="right" vertical="center"/>
    </xf>
    <xf numFmtId="176" fontId="8" fillId="5" borderId="32" xfId="1" applyNumberFormat="1" applyFont="1" applyFill="1" applyBorder="1" applyAlignment="1">
      <alignment horizontal="right" vertical="center"/>
    </xf>
    <xf numFmtId="0" fontId="18" fillId="4" borderId="11" xfId="0" applyFont="1" applyFill="1" applyBorder="1" applyAlignment="1">
      <alignment horizontal="right" vertical="center"/>
    </xf>
    <xf numFmtId="176" fontId="19" fillId="4" borderId="11" xfId="0" applyNumberFormat="1" applyFont="1" applyFill="1" applyBorder="1">
      <alignment vertical="center"/>
    </xf>
    <xf numFmtId="0" fontId="17" fillId="4" borderId="11" xfId="0" applyFont="1" applyFill="1" applyBorder="1" applyAlignment="1">
      <alignment horizontal="center" vertical="center"/>
    </xf>
    <xf numFmtId="0" fontId="21" fillId="0" borderId="0" xfId="4" applyFont="1" applyFill="1" applyAlignment="1">
      <alignment vertical="center"/>
    </xf>
    <xf numFmtId="0" fontId="22" fillId="0" borderId="0" xfId="4" applyFont="1" applyFill="1" applyAlignment="1">
      <alignment vertical="center"/>
    </xf>
    <xf numFmtId="40" fontId="24" fillId="0" borderId="0" xfId="5" applyNumberFormat="1" applyFont="1" applyFill="1" applyBorder="1" applyAlignment="1">
      <alignment horizontal="right" vertical="center"/>
    </xf>
    <xf numFmtId="40" fontId="25" fillId="0" borderId="0" xfId="5" applyNumberFormat="1" applyFont="1" applyFill="1" applyBorder="1" applyAlignment="1">
      <alignment horizontal="left" vertical="center"/>
    </xf>
    <xf numFmtId="40" fontId="24" fillId="0" borderId="0" xfId="5" applyNumberFormat="1" applyFont="1" applyFill="1" applyBorder="1" applyAlignment="1">
      <alignment horizontal="left" vertical="center"/>
    </xf>
    <xf numFmtId="40" fontId="24" fillId="0" borderId="47" xfId="5" applyNumberFormat="1" applyFont="1" applyFill="1" applyBorder="1" applyAlignment="1">
      <alignment horizontal="right" vertical="center"/>
    </xf>
    <xf numFmtId="0" fontId="26" fillId="0" borderId="0" xfId="4" applyFont="1" applyFill="1" applyAlignment="1">
      <alignment vertical="center"/>
    </xf>
    <xf numFmtId="0" fontId="27" fillId="0" borderId="54" xfId="4" applyFont="1" applyFill="1" applyBorder="1" applyAlignment="1">
      <alignment horizontal="center" vertical="center" wrapText="1"/>
    </xf>
    <xf numFmtId="0" fontId="27" fillId="0" borderId="55" xfId="4" applyFont="1" applyFill="1" applyBorder="1" applyAlignment="1">
      <alignment horizontal="center" vertical="center" wrapText="1"/>
    </xf>
    <xf numFmtId="0" fontId="27" fillId="0" borderId="56" xfId="4" applyFont="1" applyFill="1" applyBorder="1" applyAlignment="1">
      <alignment horizontal="center" vertical="center" wrapText="1"/>
    </xf>
    <xf numFmtId="0" fontId="27" fillId="0" borderId="57" xfId="4" applyFont="1" applyFill="1" applyBorder="1" applyAlignment="1">
      <alignment horizontal="center" vertical="center" wrapText="1"/>
    </xf>
    <xf numFmtId="0" fontId="26" fillId="0" borderId="0" xfId="6" applyFont="1" applyFill="1" applyAlignment="1">
      <alignment vertical="center"/>
    </xf>
    <xf numFmtId="177" fontId="26" fillId="0" borderId="0" xfId="4" applyNumberFormat="1" applyFont="1" applyFill="1" applyAlignment="1">
      <alignment vertical="center"/>
    </xf>
    <xf numFmtId="177" fontId="27" fillId="0" borderId="41" xfId="4" applyNumberFormat="1" applyFont="1" applyFill="1" applyBorder="1" applyAlignment="1" applyProtection="1">
      <alignment vertical="center"/>
    </xf>
    <xf numFmtId="177" fontId="27" fillId="0" borderId="29" xfId="4" applyNumberFormat="1" applyFont="1" applyFill="1" applyBorder="1" applyAlignment="1" applyProtection="1">
      <alignment horizontal="center" vertical="center"/>
    </xf>
    <xf numFmtId="176" fontId="21" fillId="0" borderId="4" xfId="4" applyNumberFormat="1" applyFont="1" applyFill="1" applyBorder="1" applyAlignment="1" applyProtection="1">
      <alignment horizontal="right" vertical="center"/>
    </xf>
    <xf numFmtId="176" fontId="21" fillId="0" borderId="61" xfId="4" applyNumberFormat="1" applyFont="1" applyFill="1" applyBorder="1" applyAlignment="1" applyProtection="1">
      <alignment horizontal="right" vertical="center"/>
    </xf>
    <xf numFmtId="176" fontId="29" fillId="2" borderId="62" xfId="4" applyNumberFormat="1" applyFont="1" applyFill="1" applyBorder="1" applyAlignment="1" applyProtection="1">
      <alignment horizontal="right" vertical="center"/>
    </xf>
    <xf numFmtId="176" fontId="21" fillId="0" borderId="2" xfId="4" applyNumberFormat="1" applyFont="1" applyFill="1" applyBorder="1" applyAlignment="1" applyProtection="1">
      <alignment horizontal="right" vertical="center"/>
    </xf>
    <xf numFmtId="178" fontId="21" fillId="0" borderId="63" xfId="4" applyNumberFormat="1" applyFont="1" applyFill="1" applyBorder="1" applyAlignment="1" applyProtection="1">
      <alignment horizontal="right" vertical="center"/>
    </xf>
    <xf numFmtId="180" fontId="26" fillId="0" borderId="0" xfId="4" applyNumberFormat="1" applyFont="1" applyFill="1" applyAlignment="1">
      <alignment vertical="center"/>
    </xf>
    <xf numFmtId="177" fontId="27" fillId="0" borderId="13" xfId="4" applyNumberFormat="1" applyFont="1" applyFill="1" applyBorder="1" applyAlignment="1" applyProtection="1">
      <alignment horizontal="center" vertical="center"/>
    </xf>
    <xf numFmtId="176" fontId="21" fillId="0" borderId="11" xfId="4" applyNumberFormat="1" applyFont="1" applyFill="1" applyBorder="1" applyAlignment="1" applyProtection="1">
      <alignment horizontal="right" vertical="center"/>
    </xf>
    <xf numFmtId="176" fontId="21" fillId="0" borderId="64" xfId="4" applyNumberFormat="1" applyFont="1" applyFill="1" applyBorder="1" applyAlignment="1" applyProtection="1">
      <alignment horizontal="right" vertical="center"/>
    </xf>
    <xf numFmtId="176" fontId="29" fillId="2" borderId="65" xfId="4" applyNumberFormat="1" applyFont="1" applyFill="1" applyBorder="1" applyAlignment="1" applyProtection="1">
      <alignment horizontal="right" vertical="center"/>
    </xf>
    <xf numFmtId="176" fontId="21" fillId="0" borderId="12" xfId="4" applyNumberFormat="1" applyFont="1" applyFill="1" applyBorder="1" applyAlignment="1" applyProtection="1">
      <alignment horizontal="right" vertical="center"/>
    </xf>
    <xf numFmtId="178" fontId="21" fillId="0" borderId="66" xfId="4" applyNumberFormat="1" applyFont="1" applyFill="1" applyBorder="1" applyAlignment="1" applyProtection="1">
      <alignment horizontal="right" vertical="center"/>
    </xf>
    <xf numFmtId="177" fontId="27" fillId="0" borderId="41" xfId="4" applyNumberFormat="1" applyFont="1" applyFill="1" applyBorder="1" applyAlignment="1" applyProtection="1">
      <alignment horizontal="center" vertical="center"/>
    </xf>
    <xf numFmtId="177" fontId="27" fillId="0" borderId="67" xfId="4" applyNumberFormat="1" applyFont="1" applyFill="1" applyBorder="1" applyAlignment="1" applyProtection="1">
      <alignment horizontal="center" vertical="center"/>
    </xf>
    <xf numFmtId="176" fontId="21" fillId="0" borderId="56" xfId="4" applyNumberFormat="1" applyFont="1" applyFill="1" applyBorder="1" applyAlignment="1" applyProtection="1">
      <alignment horizontal="right" vertical="center"/>
    </xf>
    <xf numFmtId="176" fontId="21" fillId="0" borderId="57" xfId="4" applyNumberFormat="1" applyFont="1" applyFill="1" applyBorder="1" applyAlignment="1" applyProtection="1">
      <alignment horizontal="right" vertical="center"/>
    </xf>
    <xf numFmtId="176" fontId="21" fillId="0" borderId="68" xfId="4" applyNumberFormat="1" applyFont="1" applyFill="1" applyBorder="1" applyAlignment="1" applyProtection="1">
      <alignment horizontal="right" vertical="center"/>
    </xf>
    <xf numFmtId="176" fontId="29" fillId="2" borderId="69" xfId="4" applyNumberFormat="1" applyFont="1" applyFill="1" applyBorder="1" applyAlignment="1" applyProtection="1">
      <alignment horizontal="right" vertical="center"/>
    </xf>
    <xf numFmtId="176" fontId="21" fillId="0" borderId="70" xfId="4" applyNumberFormat="1" applyFont="1" applyFill="1" applyBorder="1" applyAlignment="1" applyProtection="1">
      <alignment horizontal="right" vertical="center"/>
    </xf>
    <xf numFmtId="178" fontId="21" fillId="0" borderId="71" xfId="4" applyNumberFormat="1" applyFont="1" applyFill="1" applyBorder="1" applyAlignment="1" applyProtection="1">
      <alignment horizontal="right" vertical="center"/>
    </xf>
    <xf numFmtId="177" fontId="27" fillId="0" borderId="35" xfId="4" applyNumberFormat="1" applyFont="1" applyFill="1" applyBorder="1" applyAlignment="1" applyProtection="1">
      <alignment vertical="center"/>
    </xf>
    <xf numFmtId="177" fontId="27" fillId="0" borderId="7" xfId="4" applyNumberFormat="1" applyFont="1" applyFill="1" applyBorder="1" applyAlignment="1" applyProtection="1">
      <alignment horizontal="center" vertical="center"/>
    </xf>
    <xf numFmtId="177" fontId="21" fillId="0" borderId="6" xfId="4" applyNumberFormat="1" applyFont="1" applyFill="1" applyBorder="1" applyAlignment="1" applyProtection="1">
      <alignment horizontal="center" vertical="center"/>
    </xf>
    <xf numFmtId="177" fontId="21" fillId="0" borderId="8" xfId="4" applyNumberFormat="1" applyFont="1" applyFill="1" applyBorder="1" applyAlignment="1" applyProtection="1">
      <alignment horizontal="center" vertical="center"/>
    </xf>
    <xf numFmtId="176" fontId="21" fillId="0" borderId="72" xfId="4" applyNumberFormat="1" applyFont="1" applyFill="1" applyBorder="1" applyAlignment="1" applyProtection="1">
      <alignment horizontal="right" vertical="center"/>
    </xf>
    <xf numFmtId="176" fontId="29" fillId="0" borderId="73" xfId="4" applyNumberFormat="1" applyFont="1" applyFill="1" applyBorder="1" applyAlignment="1" applyProtection="1">
      <alignment horizontal="center" vertical="center"/>
    </xf>
    <xf numFmtId="176" fontId="21" fillId="0" borderId="74" xfId="4" applyNumberFormat="1" applyFont="1" applyFill="1" applyBorder="1" applyAlignment="1" applyProtection="1">
      <alignment vertical="center"/>
    </xf>
    <xf numFmtId="176" fontId="21" fillId="0" borderId="6" xfId="4" applyNumberFormat="1" applyFont="1" applyFill="1" applyBorder="1" applyAlignment="1" applyProtection="1">
      <alignment vertical="center"/>
    </xf>
    <xf numFmtId="176" fontId="29" fillId="0" borderId="6" xfId="4" applyNumberFormat="1" applyFont="1" applyFill="1" applyBorder="1" applyAlignment="1" applyProtection="1">
      <alignment vertical="center"/>
    </xf>
    <xf numFmtId="176" fontId="29" fillId="0" borderId="8" xfId="4" applyNumberFormat="1" applyFont="1" applyFill="1" applyBorder="1" applyAlignment="1" applyProtection="1">
      <alignment vertical="center"/>
    </xf>
    <xf numFmtId="178" fontId="29" fillId="2" borderId="75" xfId="4" applyNumberFormat="1" applyFont="1" applyFill="1" applyBorder="1" applyAlignment="1" applyProtection="1">
      <alignment vertical="center"/>
    </xf>
    <xf numFmtId="177" fontId="29" fillId="0" borderId="73" xfId="4" applyNumberFormat="1" applyFont="1" applyFill="1" applyBorder="1" applyAlignment="1" applyProtection="1">
      <alignment horizontal="center" vertical="center"/>
    </xf>
    <xf numFmtId="177" fontId="27" fillId="0" borderId="34" xfId="4" applyNumberFormat="1" applyFont="1" applyFill="1" applyBorder="1" applyAlignment="1" applyProtection="1">
      <alignment vertical="center"/>
    </xf>
    <xf numFmtId="177" fontId="27" fillId="0" borderId="76" xfId="4" applyNumberFormat="1" applyFont="1" applyFill="1" applyBorder="1" applyAlignment="1" applyProtection="1">
      <alignment horizontal="center" vertical="center"/>
    </xf>
    <xf numFmtId="176" fontId="21" fillId="0" borderId="14" xfId="4" applyNumberFormat="1" applyFont="1" applyFill="1" applyBorder="1" applyAlignment="1" applyProtection="1">
      <alignment horizontal="right" vertical="center"/>
    </xf>
    <xf numFmtId="176" fontId="21" fillId="0" borderId="15" xfId="4" applyNumberFormat="1" applyFont="1" applyFill="1" applyBorder="1" applyAlignment="1" applyProtection="1">
      <alignment horizontal="right" vertical="center"/>
    </xf>
    <xf numFmtId="176" fontId="29" fillId="2" borderId="77" xfId="4" applyNumberFormat="1" applyFont="1" applyFill="1" applyBorder="1" applyAlignment="1" applyProtection="1">
      <alignment horizontal="right" vertical="center"/>
    </xf>
    <xf numFmtId="176" fontId="21" fillId="0" borderId="20" xfId="4" applyNumberFormat="1" applyFont="1" applyFill="1" applyBorder="1" applyAlignment="1" applyProtection="1">
      <alignment horizontal="right" vertical="center"/>
    </xf>
    <xf numFmtId="176" fontId="21" fillId="0" borderId="46" xfId="4" applyNumberFormat="1" applyFont="1" applyFill="1" applyBorder="1" applyAlignment="1" applyProtection="1">
      <alignment horizontal="right" vertical="center"/>
    </xf>
    <xf numFmtId="176" fontId="29" fillId="0" borderId="78" xfId="4" applyNumberFormat="1" applyFont="1" applyFill="1" applyBorder="1" applyAlignment="1" applyProtection="1">
      <alignment horizontal="center" vertical="center"/>
    </xf>
    <xf numFmtId="176" fontId="21" fillId="0" borderId="79" xfId="4" applyNumberFormat="1" applyFont="1" applyFill="1" applyBorder="1" applyAlignment="1" applyProtection="1">
      <alignment vertical="center"/>
    </xf>
    <xf numFmtId="176" fontId="29" fillId="0" borderId="79" xfId="4" applyNumberFormat="1" applyFont="1" applyFill="1" applyBorder="1" applyAlignment="1" applyProtection="1">
      <alignment vertical="center"/>
    </xf>
    <xf numFmtId="176" fontId="29" fillId="0" borderId="72" xfId="4" applyNumberFormat="1" applyFont="1" applyFill="1" applyBorder="1" applyAlignment="1" applyProtection="1">
      <alignment vertical="center"/>
    </xf>
    <xf numFmtId="179" fontId="29" fillId="0" borderId="78" xfId="4" applyNumberFormat="1" applyFont="1" applyFill="1" applyBorder="1" applyAlignment="1" applyProtection="1">
      <alignment horizontal="center" vertical="center"/>
    </xf>
    <xf numFmtId="176" fontId="21" fillId="0" borderId="80" xfId="4" applyNumberFormat="1" applyFont="1" applyFill="1" applyBorder="1" applyAlignment="1" applyProtection="1">
      <alignment horizontal="right" vertical="center"/>
    </xf>
    <xf numFmtId="177" fontId="27" fillId="0" borderId="37" xfId="4" applyNumberFormat="1" applyFont="1" applyFill="1" applyBorder="1" applyAlignment="1" applyProtection="1">
      <alignment horizontal="center" vertical="center"/>
    </xf>
    <xf numFmtId="176" fontId="21" fillId="0" borderId="54" xfId="4" applyNumberFormat="1" applyFont="1" applyFill="1" applyBorder="1" applyAlignment="1" applyProtection="1">
      <alignment horizontal="right" vertical="center"/>
    </xf>
    <xf numFmtId="176" fontId="29" fillId="2" borderId="81" xfId="4" applyNumberFormat="1" applyFont="1" applyFill="1" applyBorder="1" applyAlignment="1" applyProtection="1">
      <alignment horizontal="right" vertical="center"/>
    </xf>
    <xf numFmtId="177" fontId="21" fillId="0" borderId="10" xfId="4" applyNumberFormat="1" applyFont="1" applyFill="1" applyBorder="1" applyAlignment="1" applyProtection="1">
      <alignment horizontal="center" vertical="center"/>
    </xf>
    <xf numFmtId="177" fontId="21" fillId="0" borderId="26" xfId="4" applyNumberFormat="1" applyFont="1" applyFill="1" applyBorder="1" applyAlignment="1" applyProtection="1">
      <alignment horizontal="center" vertical="center"/>
    </xf>
    <xf numFmtId="176" fontId="21" fillId="0" borderId="8" xfId="4" applyNumberFormat="1" applyFont="1" applyFill="1" applyBorder="1" applyAlignment="1" applyProtection="1">
      <alignment horizontal="right" vertical="center"/>
    </xf>
    <xf numFmtId="176" fontId="21" fillId="0" borderId="10" xfId="4" applyNumberFormat="1" applyFont="1" applyFill="1" applyBorder="1" applyAlignment="1" applyProtection="1">
      <alignment vertical="center"/>
    </xf>
    <xf numFmtId="176" fontId="21" fillId="0" borderId="82" xfId="4" applyNumberFormat="1" applyFont="1" applyFill="1" applyBorder="1" applyAlignment="1" applyProtection="1">
      <alignment horizontal="right" vertical="center"/>
    </xf>
    <xf numFmtId="177" fontId="27" fillId="0" borderId="35" xfId="4" applyNumberFormat="1" applyFont="1" applyFill="1" applyBorder="1" applyAlignment="1" applyProtection="1">
      <alignment horizontal="center" vertical="center"/>
    </xf>
    <xf numFmtId="176" fontId="21" fillId="0" borderId="83" xfId="4" applyNumberFormat="1" applyFont="1" applyFill="1" applyBorder="1" applyAlignment="1" applyProtection="1">
      <alignment horizontal="right" vertical="center"/>
    </xf>
    <xf numFmtId="176" fontId="29" fillId="0" borderId="84" xfId="4" applyNumberFormat="1" applyFont="1" applyFill="1" applyBorder="1" applyAlignment="1" applyProtection="1">
      <alignment horizontal="center" vertical="center"/>
    </xf>
    <xf numFmtId="176" fontId="29" fillId="0" borderId="10" xfId="4" applyNumberFormat="1" applyFont="1" applyFill="1" applyBorder="1" applyAlignment="1" applyProtection="1">
      <alignment vertical="center"/>
    </xf>
    <xf numFmtId="176" fontId="29" fillId="0" borderId="26" xfId="4" applyNumberFormat="1" applyFont="1" applyFill="1" applyBorder="1" applyAlignment="1" applyProtection="1">
      <alignment vertical="center"/>
    </xf>
    <xf numFmtId="0" fontId="26" fillId="0" borderId="0" xfId="4" applyFont="1" applyFill="1" applyBorder="1" applyAlignment="1">
      <alignment vertical="center"/>
    </xf>
    <xf numFmtId="176" fontId="21" fillId="0" borderId="25" xfId="4" applyNumberFormat="1" applyFont="1" applyFill="1" applyBorder="1" applyAlignment="1" applyProtection="1">
      <alignment horizontal="right" vertical="center"/>
    </xf>
    <xf numFmtId="0" fontId="26" fillId="0" borderId="85" xfId="4" applyFont="1" applyFill="1" applyBorder="1" applyAlignment="1">
      <alignment vertical="center"/>
    </xf>
    <xf numFmtId="0" fontId="27" fillId="0" borderId="0" xfId="4" applyFont="1" applyFill="1" applyAlignment="1">
      <alignment vertical="center"/>
    </xf>
    <xf numFmtId="177" fontId="27" fillId="0" borderId="0" xfId="4" applyNumberFormat="1" applyFont="1" applyFill="1" applyBorder="1" applyAlignment="1" applyProtection="1">
      <alignment horizontal="right" vertical="center"/>
    </xf>
    <xf numFmtId="0" fontId="30" fillId="0" borderId="0" xfId="4" applyFont="1" applyAlignment="1">
      <alignment vertical="center"/>
    </xf>
    <xf numFmtId="177" fontId="31" fillId="0" borderId="0" xfId="4" applyNumberFormat="1" applyFont="1" applyFill="1" applyBorder="1" applyAlignment="1" applyProtection="1">
      <alignment vertical="center"/>
    </xf>
    <xf numFmtId="0" fontId="30" fillId="0" borderId="0" xfId="4" applyFont="1" applyFill="1" applyAlignment="1">
      <alignment vertical="center"/>
    </xf>
    <xf numFmtId="177" fontId="31" fillId="0" borderId="0" xfId="4" applyNumberFormat="1" applyFont="1" applyFill="1" applyBorder="1" applyAlignment="1" applyProtection="1">
      <alignment horizontal="right" vertical="center"/>
    </xf>
    <xf numFmtId="177" fontId="27" fillId="0" borderId="0" xfId="4" applyNumberFormat="1" applyFont="1" applyFill="1" applyBorder="1" applyAlignment="1" applyProtection="1">
      <alignment vertical="center"/>
    </xf>
    <xf numFmtId="177" fontId="27" fillId="0" borderId="0" xfId="4" applyNumberFormat="1" applyFont="1" applyFill="1" applyBorder="1" applyAlignment="1" applyProtection="1">
      <alignment horizontal="center" vertical="center"/>
    </xf>
    <xf numFmtId="177" fontId="27" fillId="0" borderId="0" xfId="4" applyNumberFormat="1" applyFont="1" applyFill="1" applyBorder="1" applyAlignment="1" applyProtection="1">
      <alignment horizontal="left" vertical="center"/>
    </xf>
    <xf numFmtId="179" fontId="29" fillId="3" borderId="62" xfId="4" applyNumberFormat="1" applyFont="1" applyFill="1" applyBorder="1" applyAlignment="1" applyProtection="1">
      <alignment horizontal="right" vertical="center"/>
    </xf>
    <xf numFmtId="179" fontId="29" fillId="3" borderId="65" xfId="4" applyNumberFormat="1" applyFont="1" applyFill="1" applyBorder="1" applyAlignment="1" applyProtection="1">
      <alignment horizontal="right" vertical="center"/>
    </xf>
    <xf numFmtId="179" fontId="29" fillId="3" borderId="69" xfId="4" applyNumberFormat="1" applyFont="1" applyFill="1" applyBorder="1" applyAlignment="1" applyProtection="1">
      <alignment horizontal="right" vertical="center"/>
    </xf>
    <xf numFmtId="179" fontId="29" fillId="3" borderId="77" xfId="4" applyNumberFormat="1" applyFont="1" applyFill="1" applyBorder="1" applyAlignment="1" applyProtection="1">
      <alignment horizontal="right" vertical="center"/>
    </xf>
    <xf numFmtId="0" fontId="25" fillId="0" borderId="0" xfId="4" applyFont="1" applyFill="1" applyAlignment="1">
      <alignment vertical="center"/>
    </xf>
    <xf numFmtId="0" fontId="24" fillId="0" borderId="0" xfId="4" applyFont="1" applyFill="1" applyAlignment="1">
      <alignment vertical="center"/>
    </xf>
    <xf numFmtId="0" fontId="33" fillId="0" borderId="0" xfId="4" applyFont="1" applyFill="1" applyAlignment="1">
      <alignment vertical="center"/>
    </xf>
    <xf numFmtId="176" fontId="17" fillId="6" borderId="31" xfId="1" applyNumberFormat="1" applyFont="1" applyFill="1" applyBorder="1">
      <alignment vertical="center"/>
    </xf>
    <xf numFmtId="176" fontId="17" fillId="6" borderId="18" xfId="1" applyNumberFormat="1" applyFont="1" applyFill="1" applyBorder="1">
      <alignment vertical="center"/>
    </xf>
    <xf numFmtId="176" fontId="8" fillId="6" borderId="31" xfId="1" applyNumberFormat="1" applyFont="1" applyFill="1" applyBorder="1">
      <alignment vertical="center"/>
    </xf>
    <xf numFmtId="176" fontId="8" fillId="6" borderId="18" xfId="1" applyNumberFormat="1" applyFont="1" applyFill="1" applyBorder="1">
      <alignment vertical="center"/>
    </xf>
    <xf numFmtId="0" fontId="3" fillId="6" borderId="0" xfId="0" applyFont="1" applyFill="1">
      <alignment vertical="center"/>
    </xf>
    <xf numFmtId="57" fontId="3" fillId="6" borderId="0" xfId="0" applyNumberFormat="1" applyFont="1" applyFill="1">
      <alignment vertical="center"/>
    </xf>
    <xf numFmtId="0" fontId="11" fillId="6" borderId="0" xfId="0" applyFont="1" applyFill="1" applyAlignment="1">
      <alignment vertical="center"/>
    </xf>
    <xf numFmtId="0" fontId="7" fillId="6" borderId="0" xfId="0" applyFont="1" applyFill="1" applyAlignment="1">
      <alignment horizontal="right" vertical="center" wrapText="1"/>
    </xf>
    <xf numFmtId="0" fontId="8" fillId="6" borderId="0" xfId="0" applyFont="1" applyFill="1">
      <alignment vertical="center"/>
    </xf>
    <xf numFmtId="0" fontId="3" fillId="6" borderId="0" xfId="0" applyFont="1" applyFill="1" applyAlignment="1">
      <alignment horizontal="left" vertical="center"/>
    </xf>
    <xf numFmtId="0" fontId="3" fillId="6" borderId="0" xfId="0" applyFont="1" applyFill="1" applyAlignment="1">
      <alignment horizontal="left" vertical="center" shrinkToFit="1"/>
    </xf>
    <xf numFmtId="0" fontId="7" fillId="6" borderId="0" xfId="0" applyFont="1" applyFill="1" applyBorder="1" applyAlignment="1">
      <alignment horizontal="center" vertical="center"/>
    </xf>
    <xf numFmtId="0" fontId="7" fillId="6" borderId="0" xfId="0" applyFont="1" applyFill="1" applyBorder="1" applyAlignment="1">
      <alignment horizontal="center" vertical="center" wrapText="1"/>
    </xf>
    <xf numFmtId="0" fontId="3" fillId="6" borderId="0" xfId="0" applyFont="1" applyFill="1" applyAlignment="1">
      <alignment horizontal="right" vertical="center"/>
    </xf>
    <xf numFmtId="0" fontId="7" fillId="6" borderId="0" xfId="0" applyFont="1" applyFill="1">
      <alignment vertical="center"/>
    </xf>
    <xf numFmtId="0" fontId="18" fillId="6" borderId="0" xfId="0" applyFont="1" applyFill="1">
      <alignment vertical="center"/>
    </xf>
    <xf numFmtId="0" fontId="13" fillId="6" borderId="0" xfId="0" applyFont="1" applyFill="1">
      <alignment vertical="center"/>
    </xf>
    <xf numFmtId="0" fontId="12" fillId="6" borderId="0" xfId="0" applyFont="1" applyFill="1" applyAlignment="1">
      <alignment horizontal="right" vertical="center"/>
    </xf>
    <xf numFmtId="0" fontId="12" fillId="6" borderId="1" xfId="0" applyFont="1" applyFill="1" applyBorder="1" applyAlignment="1">
      <alignment vertical="center"/>
    </xf>
    <xf numFmtId="0" fontId="13" fillId="6" borderId="0" xfId="0" applyFont="1" applyFill="1" applyBorder="1">
      <alignment vertical="center"/>
    </xf>
    <xf numFmtId="0" fontId="12" fillId="6" borderId="0" xfId="0" applyFont="1" applyFill="1" applyAlignment="1">
      <alignment horizontal="left" vertical="center"/>
    </xf>
    <xf numFmtId="0" fontId="19" fillId="6" borderId="0" xfId="0" applyFont="1" applyFill="1" applyBorder="1" applyAlignment="1">
      <alignment horizontal="left" vertical="center"/>
    </xf>
    <xf numFmtId="0" fontId="12" fillId="6" borderId="0" xfId="0" applyFont="1" applyFill="1" applyBorder="1" applyAlignment="1">
      <alignment horizontal="left" vertical="center"/>
    </xf>
    <xf numFmtId="0" fontId="12" fillId="6" borderId="0" xfId="0" applyFont="1" applyFill="1" applyAlignment="1">
      <alignment horizontal="center" vertical="center" wrapText="1"/>
    </xf>
    <xf numFmtId="176" fontId="14" fillId="6" borderId="0" xfId="0" applyNumberFormat="1" applyFont="1" applyFill="1" applyBorder="1">
      <alignment vertical="center"/>
    </xf>
    <xf numFmtId="0" fontId="3" fillId="6" borderId="0" xfId="0" applyFont="1" applyFill="1" applyAlignment="1">
      <alignment horizontal="left" vertical="top" wrapText="1"/>
    </xf>
    <xf numFmtId="0" fontId="14" fillId="6" borderId="0" xfId="0" applyFont="1" applyFill="1" applyAlignment="1">
      <alignment horizontal="center" vertical="center"/>
    </xf>
    <xf numFmtId="0" fontId="14" fillId="6" borderId="0" xfId="0" applyFont="1" applyFill="1" applyBorder="1" applyAlignment="1">
      <alignment horizontal="center" vertical="center"/>
    </xf>
    <xf numFmtId="176" fontId="9" fillId="6" borderId="0" xfId="1" applyNumberFormat="1" applyFont="1" applyFill="1" applyBorder="1" applyAlignment="1">
      <alignment vertical="center"/>
    </xf>
    <xf numFmtId="0" fontId="15" fillId="6" borderId="28"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31" xfId="0" applyFont="1" applyFill="1" applyBorder="1" applyAlignment="1">
      <alignment horizontal="center" vertical="center" shrinkToFit="1"/>
    </xf>
    <xf numFmtId="0" fontId="3" fillId="6" borderId="18" xfId="0" applyFont="1" applyFill="1" applyBorder="1" applyAlignment="1">
      <alignment horizontal="center" vertical="center"/>
    </xf>
    <xf numFmtId="176" fontId="14" fillId="6" borderId="91" xfId="1" applyNumberFormat="1" applyFont="1" applyFill="1" applyBorder="1">
      <alignment vertical="center"/>
    </xf>
    <xf numFmtId="176" fontId="14" fillId="6" borderId="92" xfId="1" applyNumberFormat="1" applyFont="1" applyFill="1" applyBorder="1">
      <alignment vertical="center"/>
    </xf>
    <xf numFmtId="176" fontId="7" fillId="6" borderId="86" xfId="1" applyNumberFormat="1" applyFont="1" applyFill="1" applyBorder="1">
      <alignment vertical="center"/>
    </xf>
    <xf numFmtId="176" fontId="7" fillId="6" borderId="33" xfId="1" applyNumberFormat="1" applyFont="1" applyFill="1" applyBorder="1" applyAlignment="1">
      <alignment horizontal="right" vertical="center"/>
    </xf>
    <xf numFmtId="176" fontId="7" fillId="6" borderId="87" xfId="1" applyNumberFormat="1" applyFont="1" applyFill="1" applyBorder="1">
      <alignment vertical="center"/>
    </xf>
    <xf numFmtId="176" fontId="7" fillId="6" borderId="43" xfId="1" applyNumberFormat="1" applyFont="1" applyFill="1" applyBorder="1">
      <alignment vertical="center"/>
    </xf>
    <xf numFmtId="38" fontId="7" fillId="6" borderId="45" xfId="1" applyFont="1" applyFill="1" applyBorder="1" applyAlignment="1">
      <alignment horizontal="right" vertical="center"/>
    </xf>
    <xf numFmtId="176" fontId="7" fillId="6" borderId="88" xfId="1" applyNumberFormat="1" applyFont="1" applyFill="1" applyBorder="1">
      <alignment vertical="center"/>
    </xf>
    <xf numFmtId="176" fontId="7" fillId="6" borderId="43" xfId="1" applyNumberFormat="1" applyFont="1" applyFill="1" applyBorder="1" applyAlignment="1">
      <alignment horizontal="right" vertical="center"/>
    </xf>
    <xf numFmtId="176" fontId="7" fillId="6" borderId="45" xfId="1" applyNumberFormat="1" applyFont="1" applyFill="1" applyBorder="1">
      <alignment vertical="center"/>
    </xf>
    <xf numFmtId="176" fontId="7" fillId="6" borderId="89" xfId="1" applyNumberFormat="1" applyFont="1" applyFill="1" applyBorder="1">
      <alignment vertical="center"/>
    </xf>
    <xf numFmtId="176" fontId="7" fillId="6" borderId="44" xfId="1" applyNumberFormat="1" applyFont="1" applyFill="1" applyBorder="1">
      <alignment vertical="center"/>
    </xf>
    <xf numFmtId="0" fontId="5" fillId="6" borderId="0" xfId="0" applyFont="1" applyFill="1">
      <alignment vertical="center"/>
    </xf>
    <xf numFmtId="0" fontId="16" fillId="6" borderId="0" xfId="0" applyFont="1" applyFill="1">
      <alignment vertical="center"/>
    </xf>
    <xf numFmtId="0" fontId="17" fillId="6" borderId="34" xfId="0" applyFont="1" applyFill="1" applyBorder="1">
      <alignment vertical="center"/>
    </xf>
    <xf numFmtId="0" fontId="5" fillId="6" borderId="25" xfId="0" applyFont="1" applyFill="1" applyBorder="1">
      <alignment vertical="center"/>
    </xf>
    <xf numFmtId="176" fontId="9" fillId="6" borderId="25" xfId="1" applyNumberFormat="1" applyFont="1" applyFill="1" applyBorder="1" applyAlignment="1">
      <alignment vertical="center"/>
    </xf>
    <xf numFmtId="176" fontId="9" fillId="6" borderId="17" xfId="1" applyNumberFormat="1" applyFont="1" applyFill="1" applyBorder="1" applyAlignment="1">
      <alignment vertical="center"/>
    </xf>
    <xf numFmtId="0" fontId="34" fillId="6" borderId="41" xfId="0" applyFont="1" applyFill="1" applyBorder="1">
      <alignment vertical="center"/>
    </xf>
    <xf numFmtId="0" fontId="35" fillId="6" borderId="0" xfId="0" applyFont="1" applyFill="1" applyBorder="1">
      <alignment vertical="center"/>
    </xf>
    <xf numFmtId="0" fontId="36" fillId="6" borderId="0" xfId="0" applyFont="1" applyFill="1" applyBorder="1">
      <alignment vertical="center"/>
    </xf>
    <xf numFmtId="176" fontId="37" fillId="6" borderId="0" xfId="1" applyNumberFormat="1" applyFont="1" applyFill="1" applyBorder="1" applyAlignment="1">
      <alignment vertical="center"/>
    </xf>
    <xf numFmtId="176" fontId="9" fillId="6" borderId="19" xfId="1" applyNumberFormat="1" applyFont="1" applyFill="1" applyBorder="1" applyAlignment="1">
      <alignment vertical="center"/>
    </xf>
    <xf numFmtId="0" fontId="38" fillId="6" borderId="41" xfId="0" applyFont="1" applyFill="1" applyBorder="1">
      <alignment vertical="center"/>
    </xf>
    <xf numFmtId="0" fontId="35" fillId="6" borderId="0" xfId="0" quotePrefix="1" applyFont="1" applyFill="1" applyBorder="1">
      <alignment vertical="center"/>
    </xf>
    <xf numFmtId="176" fontId="35" fillId="6" borderId="0" xfId="0" applyNumberFormat="1" applyFont="1" applyFill="1" applyBorder="1">
      <alignment vertical="center"/>
    </xf>
    <xf numFmtId="0" fontId="36" fillId="6" borderId="0" xfId="0" quotePrefix="1" applyFont="1" applyFill="1" applyBorder="1">
      <alignment vertical="center"/>
    </xf>
    <xf numFmtId="0" fontId="5" fillId="6" borderId="0" xfId="0" quotePrefix="1" applyFont="1" applyFill="1" applyBorder="1">
      <alignment vertical="center"/>
    </xf>
    <xf numFmtId="0" fontId="5" fillId="6" borderId="19" xfId="0" quotePrefix="1" applyFont="1" applyFill="1" applyBorder="1">
      <alignment vertical="center"/>
    </xf>
    <xf numFmtId="0" fontId="5" fillId="6" borderId="0" xfId="0" applyFont="1" applyFill="1" applyBorder="1">
      <alignment vertical="center"/>
    </xf>
    <xf numFmtId="0" fontId="39" fillId="6" borderId="0" xfId="0" quotePrefix="1" applyFont="1" applyFill="1" applyBorder="1">
      <alignment vertical="center"/>
    </xf>
    <xf numFmtId="0" fontId="39" fillId="6" borderId="0" xfId="0" applyFont="1" applyFill="1" applyBorder="1">
      <alignment vertical="center"/>
    </xf>
    <xf numFmtId="0" fontId="3" fillId="6" borderId="0" xfId="0" quotePrefix="1" applyFont="1" applyFill="1" applyBorder="1">
      <alignment vertical="center"/>
    </xf>
    <xf numFmtId="0" fontId="3" fillId="6" borderId="19" xfId="0" quotePrefix="1" applyFont="1" applyFill="1" applyBorder="1">
      <alignment vertical="center"/>
    </xf>
    <xf numFmtId="0" fontId="3" fillId="6" borderId="0" xfId="0" applyFont="1" applyFill="1" applyBorder="1">
      <alignment vertical="center"/>
    </xf>
    <xf numFmtId="0" fontId="34" fillId="6" borderId="41" xfId="0" applyFont="1" applyFill="1" applyBorder="1" applyAlignment="1">
      <alignment vertical="center"/>
    </xf>
    <xf numFmtId="0" fontId="3" fillId="6" borderId="19" xfId="0" applyFont="1" applyFill="1" applyBorder="1">
      <alignment vertical="center"/>
    </xf>
    <xf numFmtId="0" fontId="34" fillId="6" borderId="35" xfId="0" applyFont="1" applyFill="1" applyBorder="1">
      <alignment vertical="center"/>
    </xf>
    <xf numFmtId="0" fontId="39" fillId="6" borderId="26" xfId="0" applyFont="1" applyFill="1" applyBorder="1">
      <alignment vertical="center"/>
    </xf>
    <xf numFmtId="0" fontId="3" fillId="6" borderId="26" xfId="0" applyFont="1" applyFill="1" applyBorder="1">
      <alignment vertical="center"/>
    </xf>
    <xf numFmtId="0" fontId="3" fillId="6" borderId="18" xfId="0" applyFont="1" applyFill="1" applyBorder="1">
      <alignment vertical="center"/>
    </xf>
    <xf numFmtId="0" fontId="7" fillId="6" borderId="0" xfId="0" applyFont="1" applyFill="1" applyBorder="1">
      <alignment vertical="center"/>
    </xf>
    <xf numFmtId="0" fontId="3" fillId="6" borderId="0" xfId="0" applyFont="1" applyFill="1" applyAlignment="1">
      <alignment vertical="center"/>
    </xf>
    <xf numFmtId="0" fontId="12" fillId="6" borderId="0" xfId="0" applyFont="1" applyFill="1" applyBorder="1" applyAlignment="1">
      <alignment horizontal="left" vertical="center" wrapText="1"/>
    </xf>
    <xf numFmtId="0" fontId="18" fillId="6" borderId="0" xfId="0" applyFont="1" applyFill="1" applyBorder="1" applyAlignment="1">
      <alignment horizontal="right" vertical="center"/>
    </xf>
    <xf numFmtId="0" fontId="7" fillId="6" borderId="61" xfId="0" applyFont="1" applyFill="1" applyBorder="1">
      <alignment vertical="center"/>
    </xf>
    <xf numFmtId="0" fontId="14" fillId="6" borderId="61" xfId="0" applyFont="1" applyFill="1" applyBorder="1">
      <alignment vertical="center"/>
    </xf>
    <xf numFmtId="0" fontId="14" fillId="6" borderId="61" xfId="0" applyFont="1" applyFill="1" applyBorder="1" applyAlignment="1">
      <alignment horizontal="left" vertical="center" wrapText="1"/>
    </xf>
    <xf numFmtId="0" fontId="3" fillId="6" borderId="61" xfId="0" applyFont="1" applyFill="1" applyBorder="1" applyAlignment="1">
      <alignment horizontal="left" vertical="top" wrapText="1"/>
    </xf>
    <xf numFmtId="0" fontId="10" fillId="6" borderId="0" xfId="0" applyFont="1" applyFill="1">
      <alignment vertical="center"/>
    </xf>
    <xf numFmtId="0" fontId="14" fillId="6" borderId="90" xfId="0" applyFont="1" applyFill="1" applyBorder="1" applyAlignment="1">
      <alignment vertical="center" shrinkToFit="1"/>
    </xf>
    <xf numFmtId="0" fontId="17" fillId="6" borderId="8" xfId="0" applyFont="1" applyFill="1" applyBorder="1" applyAlignment="1">
      <alignment vertical="center" shrinkToFit="1"/>
    </xf>
    <xf numFmtId="0" fontId="7" fillId="6" borderId="22" xfId="0" applyFont="1" applyFill="1" applyBorder="1" applyAlignment="1">
      <alignment vertical="center" shrinkToFit="1"/>
    </xf>
    <xf numFmtId="0" fontId="7" fillId="6" borderId="38" xfId="0" applyFont="1" applyFill="1" applyBorder="1" applyAlignment="1">
      <alignment vertical="center" shrinkToFit="1"/>
    </xf>
    <xf numFmtId="0" fontId="7" fillId="6" borderId="23" xfId="0" applyFont="1" applyFill="1" applyBorder="1" applyAlignment="1">
      <alignment vertical="center" shrinkToFit="1"/>
    </xf>
    <xf numFmtId="0" fontId="8" fillId="6" borderId="8" xfId="0" applyFont="1" applyFill="1" applyBorder="1" applyAlignment="1">
      <alignment vertical="center" shrinkToFit="1"/>
    </xf>
    <xf numFmtId="0" fontId="4" fillId="6" borderId="40" xfId="0" applyFont="1" applyFill="1" applyBorder="1" applyAlignment="1">
      <alignment vertical="center" wrapText="1" shrinkToFit="1"/>
    </xf>
    <xf numFmtId="0" fontId="3" fillId="6" borderId="0" xfId="0" applyFont="1" applyFill="1" applyAlignment="1">
      <alignment vertical="center" wrapText="1"/>
    </xf>
    <xf numFmtId="0" fontId="0" fillId="0" borderId="0" xfId="0" applyFill="1" applyBorder="1" applyAlignment="1">
      <alignment horizontal="left" vertical="top"/>
    </xf>
    <xf numFmtId="0" fontId="44" fillId="0" borderId="0" xfId="0" applyFont="1" applyFill="1" applyBorder="1" applyAlignment="1">
      <alignment horizontal="left" vertical="top"/>
    </xf>
    <xf numFmtId="0" fontId="45" fillId="0" borderId="0" xfId="0" applyFont="1">
      <alignment vertical="center"/>
    </xf>
    <xf numFmtId="0" fontId="45" fillId="0" borderId="0" xfId="0" applyFont="1" applyFill="1" applyBorder="1" applyAlignment="1">
      <alignment horizontal="left" vertical="top"/>
    </xf>
    <xf numFmtId="0" fontId="46" fillId="0" borderId="0" xfId="0" applyFont="1" applyFill="1" applyBorder="1" applyAlignment="1">
      <alignment horizontal="right" vertical="top"/>
    </xf>
    <xf numFmtId="0" fontId="49" fillId="0" borderId="0" xfId="0" applyFont="1" applyFill="1" applyBorder="1" applyAlignment="1">
      <alignment horizontal="left" vertical="top"/>
    </xf>
    <xf numFmtId="0" fontId="45" fillId="0" borderId="0" xfId="0" applyFont="1" applyFill="1" applyBorder="1" applyAlignment="1">
      <alignment horizontal="right" vertical="top"/>
    </xf>
    <xf numFmtId="0" fontId="50" fillId="0" borderId="0" xfId="0" applyFont="1">
      <alignment vertical="center"/>
    </xf>
    <xf numFmtId="0" fontId="0" fillId="0" borderId="0" xfId="0" applyAlignment="1">
      <alignment horizontal="center" vertical="center"/>
    </xf>
    <xf numFmtId="0" fontId="45" fillId="0" borderId="0" xfId="0" applyFont="1" applyFill="1" applyBorder="1" applyAlignment="1">
      <alignment horizontal="center" vertical="center"/>
    </xf>
    <xf numFmtId="0" fontId="0" fillId="0" borderId="0" xfId="0" applyFill="1" applyBorder="1" applyAlignment="1">
      <alignment horizontal="center" vertical="center"/>
    </xf>
    <xf numFmtId="0" fontId="47" fillId="7" borderId="11" xfId="0" applyFont="1" applyFill="1" applyBorder="1" applyAlignment="1">
      <alignment horizontal="center" vertical="center" wrapText="1"/>
    </xf>
    <xf numFmtId="181" fontId="48" fillId="7" borderId="11" xfId="0" applyNumberFormat="1" applyFont="1" applyFill="1" applyBorder="1" applyAlignment="1">
      <alignment horizontal="center" vertical="center" wrapText="1"/>
    </xf>
    <xf numFmtId="0" fontId="45" fillId="7" borderId="11" xfId="0" applyFont="1" applyFill="1" applyBorder="1" applyAlignment="1">
      <alignment horizontal="center" vertical="center" wrapText="1"/>
    </xf>
    <xf numFmtId="0" fontId="46" fillId="4" borderId="11" xfId="0" applyFont="1" applyFill="1" applyBorder="1" applyAlignment="1">
      <alignment horizontal="center" vertical="center" wrapText="1"/>
    </xf>
    <xf numFmtId="0" fontId="46" fillId="4" borderId="11" xfId="0" applyFont="1" applyFill="1" applyBorder="1" applyAlignment="1">
      <alignment horizontal="center" vertical="top" wrapText="1"/>
    </xf>
    <xf numFmtId="0" fontId="47" fillId="0" borderId="0" xfId="0" applyFont="1" applyFill="1" applyBorder="1" applyAlignment="1">
      <alignment horizontal="left" vertical="top" wrapText="1"/>
    </xf>
    <xf numFmtId="181" fontId="48" fillId="0" borderId="0" xfId="0" applyNumberFormat="1" applyFont="1" applyFill="1" applyBorder="1" applyAlignment="1">
      <alignment horizontal="left" vertical="top" wrapText="1"/>
    </xf>
    <xf numFmtId="181" fontId="48" fillId="0" borderId="0" xfId="0" applyNumberFormat="1" applyFont="1" applyFill="1" applyBorder="1" applyAlignment="1">
      <alignment vertical="top" wrapText="1"/>
    </xf>
    <xf numFmtId="0" fontId="45" fillId="0" borderId="0" xfId="0" applyFont="1" applyFill="1">
      <alignment vertical="center"/>
    </xf>
    <xf numFmtId="0" fontId="0" fillId="0" borderId="0" xfId="0" applyFill="1">
      <alignment vertical="center"/>
    </xf>
    <xf numFmtId="0" fontId="45" fillId="0" borderId="0" xfId="0" applyFont="1" applyFill="1" applyBorder="1" applyAlignment="1">
      <alignment horizontal="center" vertical="top" wrapText="1"/>
    </xf>
    <xf numFmtId="0" fontId="50" fillId="0" borderId="0" xfId="0" applyFont="1" applyAlignment="1">
      <alignment vertical="top"/>
    </xf>
    <xf numFmtId="0" fontId="46" fillId="0" borderId="0" xfId="0" applyFont="1" applyFill="1" applyBorder="1" applyAlignment="1">
      <alignment horizontal="right"/>
    </xf>
    <xf numFmtId="0" fontId="51" fillId="4" borderId="11" xfId="0" applyFont="1" applyFill="1" applyBorder="1" applyAlignment="1">
      <alignment horizontal="center" vertical="center" wrapText="1"/>
    </xf>
    <xf numFmtId="0" fontId="6" fillId="0" borderId="11" xfId="0" applyFont="1" applyBorder="1" applyAlignment="1">
      <alignment vertical="center" wrapText="1"/>
    </xf>
    <xf numFmtId="0" fontId="5" fillId="0" borderId="11" xfId="0" applyFont="1" applyBorder="1" applyAlignment="1">
      <alignment vertical="center" wrapText="1"/>
    </xf>
    <xf numFmtId="0" fontId="8" fillId="6" borderId="46" xfId="0" applyFont="1" applyFill="1" applyBorder="1" applyAlignment="1">
      <alignment horizontal="center" vertical="center"/>
    </xf>
    <xf numFmtId="0" fontId="8" fillId="6" borderId="12"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34"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35" xfId="0" applyFont="1" applyFill="1" applyBorder="1" applyAlignment="1">
      <alignment horizontal="center" vertical="center"/>
    </xf>
    <xf numFmtId="0" fontId="3" fillId="6" borderId="26" xfId="0" applyFont="1" applyFill="1" applyBorder="1" applyAlignment="1">
      <alignment horizontal="center" vertical="center"/>
    </xf>
    <xf numFmtId="0" fontId="4" fillId="5" borderId="21" xfId="0" applyFont="1" applyFill="1" applyBorder="1" applyAlignment="1">
      <alignment horizontal="center" vertical="center"/>
    </xf>
    <xf numFmtId="0" fontId="4" fillId="5" borderId="36" xfId="0" applyFont="1" applyFill="1" applyBorder="1" applyAlignment="1">
      <alignment horizontal="center" vertical="center"/>
    </xf>
    <xf numFmtId="0" fontId="4" fillId="5" borderId="35" xfId="0" applyFont="1" applyFill="1" applyBorder="1" applyAlignment="1">
      <alignment horizontal="center" vertical="center"/>
    </xf>
    <xf numFmtId="0" fontId="13" fillId="6" borderId="28" xfId="0" applyFont="1" applyFill="1" applyBorder="1" applyAlignment="1">
      <alignment horizontal="center" vertical="center" wrapText="1"/>
    </xf>
    <xf numFmtId="0" fontId="13" fillId="6" borderId="31" xfId="0" applyFont="1" applyFill="1" applyBorder="1" applyAlignment="1">
      <alignment horizontal="center" vertical="center" wrapText="1"/>
    </xf>
    <xf numFmtId="0" fontId="3" fillId="6" borderId="2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1" xfId="0" applyFont="1" applyFill="1" applyBorder="1" applyAlignment="1">
      <alignment horizontal="center" vertical="center" wrapText="1"/>
    </xf>
    <xf numFmtId="0" fontId="27" fillId="0" borderId="0" xfId="4" applyFont="1" applyFill="1" applyAlignment="1">
      <alignment horizontal="right" vertical="center"/>
    </xf>
    <xf numFmtId="0" fontId="27" fillId="0" borderId="30" xfId="4" applyFont="1" applyFill="1" applyBorder="1" applyAlignment="1">
      <alignment horizontal="center" vertical="center" wrapText="1"/>
    </xf>
    <xf numFmtId="0" fontId="27" fillId="0" borderId="54" xfId="4" applyFont="1" applyFill="1" applyBorder="1" applyAlignment="1">
      <alignment horizontal="center" vertical="center" wrapText="1"/>
    </xf>
    <xf numFmtId="0" fontId="27" fillId="0" borderId="51" xfId="4" applyFont="1" applyFill="1" applyBorder="1" applyAlignment="1">
      <alignment horizontal="center" vertical="center" wrapText="1"/>
    </xf>
    <xf numFmtId="0" fontId="27" fillId="0" borderId="60" xfId="4" applyFont="1" applyFill="1" applyBorder="1" applyAlignment="1">
      <alignment horizontal="center" vertical="center" wrapText="1"/>
    </xf>
    <xf numFmtId="0" fontId="27" fillId="3" borderId="50" xfId="4" applyFont="1" applyFill="1" applyBorder="1" applyAlignment="1">
      <alignment horizontal="center" vertical="center" wrapText="1"/>
    </xf>
    <xf numFmtId="0" fontId="27" fillId="3" borderId="58" xfId="4" applyFont="1" applyFill="1" applyBorder="1" applyAlignment="1">
      <alignment horizontal="center" vertical="center" wrapText="1"/>
    </xf>
    <xf numFmtId="0" fontId="27" fillId="0" borderId="0" xfId="4" applyFont="1" applyFill="1" applyAlignment="1">
      <alignment horizontal="right" vertical="center" wrapText="1"/>
    </xf>
    <xf numFmtId="177" fontId="27" fillId="0" borderId="28" xfId="4" applyNumberFormat="1" applyFont="1" applyFill="1" applyBorder="1" applyAlignment="1">
      <alignment horizontal="center" vertical="center" wrapText="1"/>
    </xf>
    <xf numFmtId="177" fontId="27" fillId="0" borderId="52" xfId="4" applyNumberFormat="1" applyFont="1" applyFill="1" applyBorder="1" applyAlignment="1">
      <alignment horizontal="center" vertical="center" wrapText="1"/>
    </xf>
    <xf numFmtId="177" fontId="27" fillId="0" borderId="5" xfId="4" applyNumberFormat="1" applyFont="1" applyFill="1" applyBorder="1" applyAlignment="1">
      <alignment horizontal="center" vertical="center" wrapText="1"/>
    </xf>
    <xf numFmtId="177" fontId="27" fillId="0" borderId="53" xfId="4" applyNumberFormat="1" applyFont="1" applyFill="1" applyBorder="1" applyAlignment="1">
      <alignment horizontal="center" vertical="center" wrapText="1"/>
    </xf>
    <xf numFmtId="0" fontId="27" fillId="0" borderId="48" xfId="4" applyFont="1" applyFill="1" applyBorder="1" applyAlignment="1">
      <alignment horizontal="center" vertical="center" wrapText="1"/>
    </xf>
    <xf numFmtId="0" fontId="27" fillId="0" borderId="49" xfId="4" applyFont="1" applyFill="1" applyBorder="1" applyAlignment="1">
      <alignment horizontal="center" vertical="center" wrapText="1"/>
    </xf>
    <xf numFmtId="0" fontId="24" fillId="2" borderId="50" xfId="4" applyFont="1" applyFill="1" applyBorder="1" applyAlignment="1">
      <alignment horizontal="center" vertical="center" wrapText="1"/>
    </xf>
    <xf numFmtId="0" fontId="24" fillId="2" borderId="58" xfId="4" applyFont="1" applyFill="1" applyBorder="1" applyAlignment="1">
      <alignment horizontal="center" vertical="center" wrapText="1"/>
    </xf>
    <xf numFmtId="0" fontId="27" fillId="0" borderId="9" xfId="4" applyFont="1" applyFill="1" applyBorder="1" applyAlignment="1">
      <alignment horizontal="center" vertical="center" wrapText="1"/>
    </xf>
    <xf numFmtId="0" fontId="27" fillId="0" borderId="59" xfId="4" applyFont="1" applyFill="1" applyBorder="1" applyAlignment="1">
      <alignment horizontal="center" vertical="center" wrapText="1"/>
    </xf>
    <xf numFmtId="181" fontId="48" fillId="7" borderId="11" xfId="0" applyNumberFormat="1" applyFont="1" applyFill="1" applyBorder="1" applyAlignment="1">
      <alignment horizontal="center" vertical="center" wrapText="1"/>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51" fillId="4" borderId="11" xfId="0" applyFont="1" applyFill="1" applyBorder="1" applyAlignment="1">
      <alignment horizontal="center" vertical="center" wrapText="1"/>
    </xf>
    <xf numFmtId="0" fontId="46" fillId="4" borderId="11" xfId="0" applyFont="1" applyFill="1" applyBorder="1" applyAlignment="1">
      <alignment horizontal="center" vertical="top" wrapText="1"/>
    </xf>
    <xf numFmtId="0" fontId="8" fillId="2" borderId="4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46"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3" fillId="6" borderId="93" xfId="0" applyFont="1" applyFill="1" applyBorder="1" applyAlignment="1">
      <alignment horizontal="right" vertical="top"/>
    </xf>
    <xf numFmtId="0" fontId="13" fillId="6" borderId="0" xfId="0" applyFont="1" applyFill="1" applyBorder="1" applyAlignment="1">
      <alignment horizontal="right" vertical="top"/>
    </xf>
  </cellXfs>
  <cellStyles count="7">
    <cellStyle name="桁区切り" xfId="1" builtinId="6"/>
    <cellStyle name="桁区切り 2" xfId="3"/>
    <cellStyle name="桁区切り 2 2" xfId="5"/>
    <cellStyle name="標準" xfId="0" builtinId="0"/>
    <cellStyle name="標準 2 2" xfId="2"/>
    <cellStyle name="標準 2 2 2" xfId="4"/>
    <cellStyle name="標準 3" xfId="6"/>
  </cellStyles>
  <dxfs count="0"/>
  <tableStyles count="0" defaultTableStyle="TableStyleMedium2" defaultPivotStyle="PivotStyleLight16"/>
  <colors>
    <mruColors>
      <color rgb="FFFFFF99"/>
      <color rgb="FF0000FF"/>
      <color rgb="FFCCFF99"/>
      <color rgb="FFFF9999"/>
      <color rgb="FFCCECFF"/>
      <color rgb="FFCCCCFF"/>
      <color rgb="FFFF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247650</xdr:colOff>
      <xdr:row>1</xdr:row>
      <xdr:rowOff>66675</xdr:rowOff>
    </xdr:from>
    <xdr:to>
      <xdr:col>10</xdr:col>
      <xdr:colOff>1552575</xdr:colOff>
      <xdr:row>3</xdr:row>
      <xdr:rowOff>133350</xdr:rowOff>
    </xdr:to>
    <xdr:sp macro="" textlink="">
      <xdr:nvSpPr>
        <xdr:cNvPr id="2" name="テキスト ボックス 1"/>
        <xdr:cNvSpPr txBox="1"/>
      </xdr:nvSpPr>
      <xdr:spPr>
        <a:xfrm>
          <a:off x="5124450" y="180975"/>
          <a:ext cx="2486025" cy="457200"/>
        </a:xfrm>
        <a:prstGeom prst="rect">
          <a:avLst/>
        </a:prstGeom>
        <a:solidFill>
          <a:schemeClr val="accent5">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t>該当する交付単価を</a:t>
          </a:r>
        </a:p>
        <a:p>
          <a:r>
            <a:rPr kumimoji="1" lang="ja-JP" altLang="en-US" sz="1100" b="1"/>
            <a:t>試算シート</a:t>
          </a:r>
          <a:r>
            <a:rPr kumimoji="1" lang="ja-JP" altLang="en-US" sz="1100" b="1">
              <a:solidFill>
                <a:srgbClr val="FF0000"/>
              </a:solidFill>
            </a:rPr>
            <a:t>⑤</a:t>
          </a:r>
          <a:r>
            <a:rPr kumimoji="1" lang="ja-JP" altLang="en-US" sz="1100" b="1"/>
            <a:t>に入力してください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62"/>
  <sheetViews>
    <sheetView tabSelected="1" view="pageBreakPreview" zoomScale="70" zoomScaleNormal="70" zoomScaleSheetLayoutView="70" zoomScalePageLayoutView="55" workbookViewId="0">
      <pane ySplit="21" topLeftCell="A22" activePane="bottomLeft" state="frozen"/>
      <selection pane="bottomLeft" activeCell="P15" sqref="P15"/>
    </sheetView>
  </sheetViews>
  <sheetFormatPr defaultRowHeight="13.5"/>
  <cols>
    <col min="1" max="1" width="2.5" style="1" customWidth="1"/>
    <col min="2" max="2" width="4.75" style="1" customWidth="1"/>
    <col min="3" max="3" width="9.25" style="1" customWidth="1"/>
    <col min="4" max="4" width="31.75" style="1" customWidth="1"/>
    <col min="5" max="5" width="12.875" style="1" customWidth="1"/>
    <col min="6" max="6" width="14.75" style="1" customWidth="1"/>
    <col min="7" max="7" width="12.875" style="1" customWidth="1"/>
    <col min="8" max="8" width="14.75" style="1" customWidth="1"/>
    <col min="9" max="9" width="12.875" style="1" customWidth="1"/>
    <col min="10" max="16" width="14.75" style="1" customWidth="1"/>
    <col min="17" max="17" width="1.625" style="111" customWidth="1"/>
    <col min="18" max="22" width="9" style="111"/>
    <col min="23" max="16384" width="9" style="1"/>
  </cols>
  <sheetData>
    <row r="1" spans="1:19" ht="7.5" customHeight="1">
      <c r="A1" s="111"/>
      <c r="B1" s="112"/>
      <c r="C1" s="111"/>
      <c r="D1" s="111"/>
      <c r="E1" s="111"/>
      <c r="F1" s="111"/>
      <c r="G1" s="111"/>
      <c r="H1" s="111"/>
      <c r="I1" s="111"/>
      <c r="J1" s="111"/>
      <c r="K1" s="111"/>
      <c r="L1" s="111"/>
      <c r="M1" s="111"/>
      <c r="N1" s="111"/>
      <c r="O1" s="111"/>
      <c r="P1" s="111"/>
    </row>
    <row r="2" spans="1:19" ht="34.5">
      <c r="A2" s="111"/>
      <c r="B2" s="113" t="s">
        <v>113</v>
      </c>
      <c r="C2" s="113"/>
      <c r="D2" s="113"/>
      <c r="E2" s="113"/>
      <c r="F2" s="113"/>
      <c r="G2" s="113"/>
      <c r="H2" s="113"/>
      <c r="I2" s="113"/>
      <c r="J2" s="113"/>
      <c r="K2" s="113"/>
      <c r="L2" s="113"/>
      <c r="M2" s="113"/>
      <c r="N2" s="113"/>
      <c r="O2" s="113"/>
      <c r="P2" s="114" t="s">
        <v>99</v>
      </c>
    </row>
    <row r="3" spans="1:19" ht="7.5" customHeight="1">
      <c r="A3" s="111"/>
      <c r="B3" s="115"/>
      <c r="C3" s="111"/>
      <c r="D3" s="111"/>
      <c r="E3" s="116"/>
      <c r="F3" s="111"/>
      <c r="G3" s="111"/>
      <c r="H3" s="111"/>
      <c r="I3" s="111"/>
      <c r="J3" s="117"/>
      <c r="K3" s="117"/>
      <c r="L3" s="117"/>
      <c r="M3" s="117"/>
      <c r="N3" s="117"/>
      <c r="O3" s="117"/>
      <c r="P3" s="117"/>
    </row>
    <row r="4" spans="1:19" ht="17.25">
      <c r="A4" s="111"/>
      <c r="B4" s="189" t="s">
        <v>115</v>
      </c>
      <c r="C4" s="111"/>
      <c r="D4" s="111"/>
      <c r="E4" s="116"/>
      <c r="F4" s="111"/>
      <c r="G4" s="111"/>
      <c r="H4" s="111"/>
      <c r="I4" s="111"/>
      <c r="J4" s="117"/>
      <c r="K4" s="117"/>
      <c r="L4" s="117"/>
      <c r="M4" s="117"/>
      <c r="N4" s="117"/>
      <c r="O4" s="117"/>
      <c r="P4" s="117"/>
    </row>
    <row r="5" spans="1:19" ht="12.75" customHeight="1">
      <c r="A5" s="111"/>
      <c r="B5" s="115"/>
      <c r="C5" s="111"/>
      <c r="D5" s="111"/>
      <c r="E5" s="116"/>
      <c r="F5" s="111"/>
      <c r="G5" s="111"/>
      <c r="H5" s="111"/>
      <c r="I5" s="111"/>
      <c r="J5" s="117"/>
      <c r="K5" s="117"/>
      <c r="L5" s="117"/>
      <c r="M5" s="117"/>
      <c r="N5" s="117"/>
      <c r="O5" s="117"/>
      <c r="P5" s="117"/>
    </row>
    <row r="6" spans="1:19" ht="31.5" customHeight="1">
      <c r="A6" s="111"/>
      <c r="B6" s="111"/>
      <c r="C6" s="111"/>
      <c r="D6" s="111"/>
      <c r="E6" s="225" t="s">
        <v>11</v>
      </c>
      <c r="F6" s="226"/>
      <c r="G6" s="264" t="s">
        <v>12</v>
      </c>
      <c r="H6" s="265"/>
      <c r="I6" s="225" t="s">
        <v>13</v>
      </c>
      <c r="J6" s="226"/>
      <c r="K6" s="264" t="s">
        <v>0</v>
      </c>
      <c r="L6" s="265"/>
      <c r="M6" s="225" t="s">
        <v>2</v>
      </c>
      <c r="N6" s="226"/>
      <c r="O6" s="266" t="s">
        <v>9</v>
      </c>
      <c r="P6" s="267"/>
      <c r="R6" s="182"/>
      <c r="S6" s="182"/>
    </row>
    <row r="7" spans="1:19" ht="8.25" customHeight="1">
      <c r="A7" s="111"/>
      <c r="B7" s="111"/>
      <c r="C7" s="111"/>
      <c r="D7" s="111"/>
      <c r="E7" s="118"/>
      <c r="F7" s="118"/>
      <c r="G7" s="118"/>
      <c r="H7" s="118"/>
      <c r="I7" s="118"/>
      <c r="J7" s="118"/>
      <c r="K7" s="118"/>
      <c r="L7" s="118"/>
      <c r="M7" s="118"/>
      <c r="N7" s="118"/>
      <c r="O7" s="119"/>
      <c r="P7" s="119"/>
      <c r="Q7" s="120"/>
      <c r="R7" s="182"/>
      <c r="S7" s="182"/>
    </row>
    <row r="8" spans="1:19" ht="21.75" customHeight="1">
      <c r="A8" s="111"/>
      <c r="B8" s="111"/>
      <c r="C8" s="111"/>
      <c r="D8" s="185" t="s">
        <v>107</v>
      </c>
      <c r="E8" s="118"/>
      <c r="F8" s="12">
        <v>10</v>
      </c>
      <c r="G8" s="118"/>
      <c r="H8" s="12">
        <v>10</v>
      </c>
      <c r="I8" s="118"/>
      <c r="J8" s="12">
        <v>10</v>
      </c>
      <c r="K8" s="118"/>
      <c r="L8" s="12">
        <v>10</v>
      </c>
      <c r="M8" s="118"/>
      <c r="N8" s="12">
        <v>10</v>
      </c>
      <c r="O8" s="119"/>
      <c r="P8" s="12">
        <v>10</v>
      </c>
      <c r="Q8" s="120"/>
      <c r="R8" s="182"/>
      <c r="S8" s="182"/>
    </row>
    <row r="9" spans="1:19" ht="6.75" customHeight="1">
      <c r="A9" s="111"/>
      <c r="B9" s="111"/>
      <c r="C9" s="111"/>
      <c r="D9" s="121"/>
      <c r="E9" s="118"/>
      <c r="F9" s="184"/>
      <c r="G9" s="118"/>
      <c r="H9" s="184"/>
      <c r="I9" s="118"/>
      <c r="J9" s="184"/>
      <c r="K9" s="118"/>
      <c r="L9" s="184"/>
      <c r="M9" s="118"/>
      <c r="N9" s="184"/>
      <c r="O9" s="119"/>
      <c r="P9" s="184"/>
      <c r="Q9" s="120"/>
      <c r="R9" s="182"/>
      <c r="S9" s="182"/>
    </row>
    <row r="10" spans="1:19" ht="21.75" customHeight="1">
      <c r="A10" s="111"/>
      <c r="B10" s="111"/>
      <c r="C10" s="111"/>
      <c r="D10" s="185" t="s">
        <v>108</v>
      </c>
      <c r="E10" s="118"/>
      <c r="F10" s="12">
        <v>515</v>
      </c>
      <c r="G10" s="118"/>
      <c r="H10" s="12">
        <v>720</v>
      </c>
      <c r="I10" s="118"/>
      <c r="J10" s="12">
        <v>580</v>
      </c>
      <c r="K10" s="118"/>
      <c r="L10" s="12">
        <v>161</v>
      </c>
      <c r="M10" s="118"/>
      <c r="N10" s="12">
        <v>368</v>
      </c>
      <c r="O10" s="118"/>
      <c r="P10" s="12">
        <v>283</v>
      </c>
      <c r="Q10" s="120"/>
      <c r="R10" s="182"/>
      <c r="S10" s="182"/>
    </row>
    <row r="11" spans="1:19" ht="6.75" customHeight="1">
      <c r="A11" s="111"/>
      <c r="B11" s="111"/>
      <c r="C11" s="111"/>
      <c r="D11" s="111"/>
      <c r="E11" s="111"/>
      <c r="F11" s="122"/>
      <c r="G11" s="111"/>
      <c r="H11" s="122"/>
      <c r="I11" s="111"/>
      <c r="J11" s="122"/>
      <c r="K11" s="111"/>
      <c r="L11" s="122"/>
      <c r="M11" s="111"/>
      <c r="N11" s="122"/>
      <c r="O11" s="111"/>
      <c r="P11" s="122"/>
    </row>
    <row r="12" spans="1:19" ht="21.75" customHeight="1">
      <c r="A12" s="111"/>
      <c r="B12" s="111"/>
      <c r="C12" s="111"/>
      <c r="D12" s="186" t="s">
        <v>109</v>
      </c>
      <c r="E12" s="111"/>
      <c r="F12" s="13">
        <v>12600</v>
      </c>
      <c r="G12" s="123"/>
      <c r="H12" s="13">
        <v>420</v>
      </c>
      <c r="I12" s="123"/>
      <c r="J12" s="13">
        <v>8500</v>
      </c>
      <c r="K12" s="111"/>
      <c r="L12" s="13">
        <v>7117</v>
      </c>
      <c r="M12" s="123"/>
      <c r="N12" s="13">
        <v>1334</v>
      </c>
      <c r="O12" s="124"/>
      <c r="P12" s="13">
        <v>1035</v>
      </c>
      <c r="Q12" s="125"/>
    </row>
    <row r="13" spans="1:19" ht="6.75" customHeight="1">
      <c r="A13" s="111"/>
      <c r="B13" s="111"/>
      <c r="C13" s="111"/>
      <c r="D13" s="111"/>
      <c r="E13" s="126"/>
      <c r="F13" s="127"/>
      <c r="G13" s="123"/>
      <c r="H13" s="128"/>
      <c r="I13" s="123"/>
      <c r="J13" s="129"/>
      <c r="K13" s="129"/>
      <c r="L13" s="129"/>
      <c r="M13" s="129"/>
      <c r="N13" s="129"/>
      <c r="O13" s="129"/>
      <c r="P13" s="268" t="s">
        <v>136</v>
      </c>
      <c r="Q13" s="127"/>
    </row>
    <row r="14" spans="1:19" ht="21.75" customHeight="1">
      <c r="A14" s="111"/>
      <c r="B14" s="111"/>
      <c r="C14" s="111"/>
      <c r="D14" s="187" t="s">
        <v>112</v>
      </c>
      <c r="E14" s="126"/>
      <c r="F14" s="127"/>
      <c r="G14" s="183"/>
      <c r="H14" s="13">
        <v>540</v>
      </c>
      <c r="I14" s="123"/>
      <c r="J14" s="129"/>
      <c r="K14" s="129"/>
      <c r="L14" s="129"/>
      <c r="M14" s="129"/>
      <c r="N14" s="129"/>
      <c r="O14" s="129"/>
      <c r="P14" s="269"/>
      <c r="Q14" s="127"/>
    </row>
    <row r="15" spans="1:19" ht="6.75" customHeight="1">
      <c r="A15" s="111"/>
      <c r="B15" s="111"/>
      <c r="C15" s="111"/>
      <c r="D15" s="111"/>
      <c r="E15" s="126"/>
      <c r="F15" s="127"/>
      <c r="G15" s="130"/>
      <c r="H15" s="131"/>
      <c r="I15" s="123"/>
      <c r="J15" s="129"/>
      <c r="K15" s="129"/>
      <c r="L15" s="129"/>
      <c r="M15" s="129"/>
      <c r="N15" s="129"/>
      <c r="O15" s="129"/>
      <c r="P15" s="129"/>
      <c r="Q15" s="127"/>
    </row>
    <row r="16" spans="1:19" ht="33.75" customHeight="1">
      <c r="A16" s="111"/>
      <c r="B16" s="111"/>
      <c r="C16" s="111"/>
      <c r="D16" s="188" t="s">
        <v>110</v>
      </c>
      <c r="E16" s="126"/>
      <c r="F16" s="127"/>
      <c r="G16" s="130"/>
      <c r="H16" s="131"/>
      <c r="I16" s="123"/>
      <c r="J16" s="129"/>
      <c r="K16" s="123"/>
      <c r="L16" s="13">
        <v>10140</v>
      </c>
      <c r="M16" s="129"/>
      <c r="N16" s="13">
        <v>5350</v>
      </c>
      <c r="O16" s="123"/>
      <c r="P16" s="13">
        <v>4940</v>
      </c>
      <c r="Q16" s="127"/>
    </row>
    <row r="17" spans="1:22" s="4" customFormat="1" ht="6.75" customHeight="1">
      <c r="A17" s="111"/>
      <c r="B17" s="111"/>
      <c r="C17" s="111"/>
      <c r="D17" s="132"/>
      <c r="E17" s="126"/>
      <c r="F17" s="127"/>
      <c r="G17" s="130"/>
      <c r="H17" s="131"/>
      <c r="I17" s="123"/>
      <c r="J17" s="129"/>
      <c r="K17" s="123"/>
      <c r="L17" s="131"/>
      <c r="M17" s="129"/>
      <c r="N17" s="131"/>
      <c r="O17" s="123"/>
      <c r="P17" s="131"/>
      <c r="Q17" s="127"/>
      <c r="R17" s="111"/>
      <c r="S17" s="111"/>
      <c r="T17" s="111"/>
      <c r="U17" s="111"/>
      <c r="V17" s="111"/>
    </row>
    <row r="18" spans="1:22" s="4" customFormat="1" ht="32.25" customHeight="1">
      <c r="A18" s="111"/>
      <c r="B18" s="111"/>
      <c r="C18" s="111"/>
      <c r="D18" s="188" t="s">
        <v>111</v>
      </c>
      <c r="E18" s="126"/>
      <c r="F18" s="127"/>
      <c r="G18" s="130"/>
      <c r="H18" s="131"/>
      <c r="I18" s="123"/>
      <c r="J18" s="14" t="s">
        <v>21</v>
      </c>
      <c r="K18" s="133"/>
      <c r="L18" s="14" t="s">
        <v>21</v>
      </c>
      <c r="M18" s="134"/>
      <c r="N18" s="14" t="s">
        <v>21</v>
      </c>
      <c r="O18" s="133"/>
      <c r="P18" s="14" t="s">
        <v>21</v>
      </c>
      <c r="Q18" s="127"/>
      <c r="R18" s="111"/>
      <c r="S18" s="111"/>
      <c r="T18" s="111"/>
      <c r="U18" s="111"/>
      <c r="V18" s="111"/>
    </row>
    <row r="19" spans="1:22" s="4" customFormat="1" ht="6.75" customHeight="1">
      <c r="A19" s="111"/>
      <c r="B19" s="111"/>
      <c r="C19" s="111"/>
      <c r="D19" s="132"/>
      <c r="E19" s="126"/>
      <c r="F19" s="127"/>
      <c r="G19" s="130"/>
      <c r="H19" s="131"/>
      <c r="I19" s="123"/>
      <c r="J19" s="122"/>
      <c r="K19" s="111"/>
      <c r="L19" s="122"/>
      <c r="M19" s="111"/>
      <c r="N19" s="122"/>
      <c r="O19" s="111"/>
      <c r="P19" s="122"/>
      <c r="Q19" s="127"/>
      <c r="R19" s="111"/>
      <c r="S19" s="111"/>
      <c r="T19" s="111"/>
      <c r="U19" s="111"/>
      <c r="V19" s="111"/>
    </row>
    <row r="20" spans="1:22" s="4" customFormat="1" ht="21.75" customHeight="1">
      <c r="A20" s="111"/>
      <c r="B20" s="111"/>
      <c r="C20" s="111"/>
      <c r="D20" s="186" t="s">
        <v>135</v>
      </c>
      <c r="E20" s="126"/>
      <c r="F20" s="127"/>
      <c r="G20" s="130"/>
      <c r="H20" s="13"/>
      <c r="I20" s="123"/>
      <c r="J20" s="13"/>
      <c r="K20" s="111"/>
      <c r="L20" s="13"/>
      <c r="M20" s="123"/>
      <c r="N20" s="13"/>
      <c r="O20" s="124"/>
      <c r="P20" s="13"/>
      <c r="Q20" s="127"/>
      <c r="R20" s="111"/>
      <c r="S20" s="111"/>
      <c r="T20" s="111"/>
      <c r="U20" s="111"/>
      <c r="V20" s="111"/>
    </row>
    <row r="21" spans="1:22" ht="6.75" customHeight="1" thickBot="1">
      <c r="A21" s="111"/>
      <c r="B21" s="111"/>
      <c r="C21" s="115"/>
      <c r="D21" s="111"/>
      <c r="E21" s="111"/>
      <c r="F21" s="111"/>
      <c r="G21" s="135"/>
      <c r="H21" s="135"/>
      <c r="I21" s="135"/>
      <c r="J21" s="135"/>
      <c r="K21" s="135"/>
      <c r="L21" s="135"/>
      <c r="M21" s="135"/>
      <c r="N21" s="135"/>
      <c r="O21" s="135"/>
      <c r="P21" s="135"/>
      <c r="Q21" s="135"/>
      <c r="R21" s="135"/>
    </row>
    <row r="22" spans="1:22" ht="20.25" customHeight="1">
      <c r="A22" s="197"/>
      <c r="B22" s="227" t="s">
        <v>3</v>
      </c>
      <c r="C22" s="229" t="s">
        <v>4</v>
      </c>
      <c r="D22" s="230"/>
      <c r="E22" s="136" t="s">
        <v>19</v>
      </c>
      <c r="F22" s="137" t="s">
        <v>5</v>
      </c>
      <c r="G22" s="136" t="s">
        <v>19</v>
      </c>
      <c r="H22" s="137" t="s">
        <v>5</v>
      </c>
      <c r="I22" s="136" t="s">
        <v>19</v>
      </c>
      <c r="J22" s="137" t="s">
        <v>5</v>
      </c>
      <c r="K22" s="136" t="s">
        <v>19</v>
      </c>
      <c r="L22" s="137" t="s">
        <v>5</v>
      </c>
      <c r="M22" s="136" t="s">
        <v>19</v>
      </c>
      <c r="N22" s="137" t="s">
        <v>5</v>
      </c>
      <c r="O22" s="136" t="s">
        <v>19</v>
      </c>
      <c r="P22" s="137" t="s">
        <v>5</v>
      </c>
      <c r="Q22" s="135"/>
      <c r="R22" s="135"/>
    </row>
    <row r="23" spans="1:22" ht="18" customHeight="1" thickBot="1">
      <c r="A23" s="111"/>
      <c r="B23" s="228"/>
      <c r="C23" s="231"/>
      <c r="D23" s="232"/>
      <c r="E23" s="138" t="s">
        <v>18</v>
      </c>
      <c r="F23" s="139" t="s">
        <v>6</v>
      </c>
      <c r="G23" s="138" t="s">
        <v>18</v>
      </c>
      <c r="H23" s="139" t="s">
        <v>6</v>
      </c>
      <c r="I23" s="138" t="s">
        <v>18</v>
      </c>
      <c r="J23" s="139" t="s">
        <v>6</v>
      </c>
      <c r="K23" s="138" t="s">
        <v>18</v>
      </c>
      <c r="L23" s="139" t="s">
        <v>6</v>
      </c>
      <c r="M23" s="138" t="s">
        <v>18</v>
      </c>
      <c r="N23" s="139" t="s">
        <v>6</v>
      </c>
      <c r="O23" s="138" t="s">
        <v>18</v>
      </c>
      <c r="P23" s="139" t="s">
        <v>6</v>
      </c>
      <c r="Q23" s="135"/>
      <c r="R23" s="135"/>
    </row>
    <row r="24" spans="1:22" ht="29.25" customHeight="1" thickBot="1">
      <c r="A24" s="111"/>
      <c r="B24" s="233" t="s">
        <v>7</v>
      </c>
      <c r="C24" s="236" t="s">
        <v>20</v>
      </c>
      <c r="D24" s="190" t="s">
        <v>8</v>
      </c>
      <c r="E24" s="140">
        <f>F10/60*F12</f>
        <v>108150.00000000001</v>
      </c>
      <c r="F24" s="141">
        <f>E24*($F$8/10)</f>
        <v>108150.00000000001</v>
      </c>
      <c r="G24" s="140">
        <f>H10/60*H12</f>
        <v>5040</v>
      </c>
      <c r="H24" s="141">
        <f>G24*($H$8/10)</f>
        <v>5040</v>
      </c>
      <c r="I24" s="140">
        <f>J10/60*J12</f>
        <v>82166.666666666657</v>
      </c>
      <c r="J24" s="141">
        <f>I24*($J$8/10)</f>
        <v>82166.666666666657</v>
      </c>
      <c r="K24" s="140">
        <f>L10/60*L12</f>
        <v>19097.283333333333</v>
      </c>
      <c r="L24" s="141">
        <f>K24*($L$8/10)</f>
        <v>19097.283333333333</v>
      </c>
      <c r="M24" s="140">
        <f>N10/60*N12</f>
        <v>8181.8666666666668</v>
      </c>
      <c r="N24" s="141">
        <f>M24*($N$8/10)</f>
        <v>8181.8666666666668</v>
      </c>
      <c r="O24" s="140">
        <f>P10/50*P12</f>
        <v>5858.1</v>
      </c>
      <c r="P24" s="141">
        <f>O24*($P$8/10)</f>
        <v>5858.1</v>
      </c>
      <c r="Q24" s="135"/>
      <c r="R24" s="135"/>
    </row>
    <row r="25" spans="1:22" ht="29.25" customHeight="1" thickTop="1" thickBot="1">
      <c r="A25" s="111"/>
      <c r="B25" s="234"/>
      <c r="C25" s="237"/>
      <c r="D25" s="191" t="s">
        <v>22</v>
      </c>
      <c r="E25" s="107"/>
      <c r="F25" s="108">
        <f>SUM(F24:F24)</f>
        <v>108150.00000000001</v>
      </c>
      <c r="G25" s="107"/>
      <c r="H25" s="108">
        <f>SUM(H24:H24)</f>
        <v>5040</v>
      </c>
      <c r="I25" s="107"/>
      <c r="J25" s="108">
        <f>SUM(J24:J24)</f>
        <v>82166.666666666657</v>
      </c>
      <c r="K25" s="107"/>
      <c r="L25" s="108">
        <f>SUM(L24:L24)</f>
        <v>19097.283333333333</v>
      </c>
      <c r="M25" s="107"/>
      <c r="N25" s="108">
        <f>SUM(N24:N24)</f>
        <v>8181.8666666666668</v>
      </c>
      <c r="O25" s="107"/>
      <c r="P25" s="108">
        <f>SUM(P24:P24)</f>
        <v>5858.1</v>
      </c>
      <c r="Q25" s="135"/>
      <c r="R25" s="135"/>
    </row>
    <row r="26" spans="1:22" ht="29.25" customHeight="1">
      <c r="A26" s="111"/>
      <c r="B26" s="234"/>
      <c r="C26" s="238" t="s">
        <v>10</v>
      </c>
      <c r="D26" s="192" t="s">
        <v>14</v>
      </c>
      <c r="E26" s="142"/>
      <c r="F26" s="6">
        <f>E26*($F$8/10)</f>
        <v>0</v>
      </c>
      <c r="G26" s="143" t="str">
        <f>IF(80000+(25000/150)*(H10-H14)&lt;55000,"55,000",IF(80000+(25000/150)*(H10-H14)&lt;=105000,80000+(25000/150)*(H10-H14),"105,000"))</f>
        <v>105,000</v>
      </c>
      <c r="H26" s="6">
        <f>G26*($H$8/10)</f>
        <v>105000</v>
      </c>
      <c r="I26" s="142"/>
      <c r="J26" s="6">
        <f>I26*($J$8/10)</f>
        <v>0</v>
      </c>
      <c r="K26" s="143" t="str">
        <f>IF($L$18="○","0","35,000")</f>
        <v>0</v>
      </c>
      <c r="L26" s="6">
        <f>K26*($L$8/10)</f>
        <v>0</v>
      </c>
      <c r="M26" s="143" t="str">
        <f>IF($N$18="○","0","35,000")</f>
        <v>0</v>
      </c>
      <c r="N26" s="6">
        <f>M26*($N$8/10)</f>
        <v>0</v>
      </c>
      <c r="O26" s="143" t="str">
        <f>IF($P$18="○","0","35,000")</f>
        <v>0</v>
      </c>
      <c r="P26" s="6">
        <f>O26*($P$8/10)</f>
        <v>0</v>
      </c>
      <c r="Q26" s="135"/>
      <c r="R26" s="135"/>
    </row>
    <row r="27" spans="1:22" ht="29.25" customHeight="1">
      <c r="A27" s="111"/>
      <c r="B27" s="234"/>
      <c r="C27" s="239"/>
      <c r="D27" s="193" t="s">
        <v>15</v>
      </c>
      <c r="E27" s="144"/>
      <c r="F27" s="6">
        <f>E27*($F$8/10)</f>
        <v>0</v>
      </c>
      <c r="G27" s="145">
        <v>12000</v>
      </c>
      <c r="H27" s="6">
        <f>G27*($H$8/10)</f>
        <v>12000</v>
      </c>
      <c r="I27" s="146" t="str">
        <f>IF($J$18="○","0","20,000")</f>
        <v>0</v>
      </c>
      <c r="J27" s="6">
        <f>I27*($J$8/10)</f>
        <v>0</v>
      </c>
      <c r="K27" s="144"/>
      <c r="L27" s="6">
        <f>K27*($L$8/10)</f>
        <v>0</v>
      </c>
      <c r="M27" s="144"/>
      <c r="N27" s="6">
        <f>M27*($N$8/10)</f>
        <v>0</v>
      </c>
      <c r="O27" s="144"/>
      <c r="P27" s="6">
        <f>O27*($P$8/10)</f>
        <v>0</v>
      </c>
      <c r="Q27" s="135"/>
      <c r="R27" s="135"/>
    </row>
    <row r="28" spans="1:22" ht="29.25" customHeight="1">
      <c r="A28" s="111"/>
      <c r="B28" s="234"/>
      <c r="C28" s="239"/>
      <c r="D28" s="193" t="s">
        <v>16</v>
      </c>
      <c r="E28" s="147"/>
      <c r="F28" s="6">
        <f>E28*($F$8/10)</f>
        <v>0</v>
      </c>
      <c r="G28" s="145">
        <v>5000</v>
      </c>
      <c r="H28" s="6">
        <f>G28*($H$8/10)</f>
        <v>5000</v>
      </c>
      <c r="I28" s="148" t="str">
        <f>IF($J$18="○","0","12,000")</f>
        <v>0</v>
      </c>
      <c r="J28" s="6">
        <f>I28*($J$8/10)</f>
        <v>0</v>
      </c>
      <c r="K28" s="147"/>
      <c r="L28" s="6">
        <f>K28*($L$8/10)</f>
        <v>0</v>
      </c>
      <c r="M28" s="147"/>
      <c r="N28" s="6">
        <f>M28*($N$8/10)</f>
        <v>0</v>
      </c>
      <c r="O28" s="147"/>
      <c r="P28" s="6">
        <f>O28*($P$8/10)</f>
        <v>0</v>
      </c>
      <c r="Q28" s="135"/>
      <c r="R28" s="135"/>
    </row>
    <row r="29" spans="1:22" ht="29.25" customHeight="1">
      <c r="A29" s="111"/>
      <c r="B29" s="234"/>
      <c r="C29" s="239"/>
      <c r="D29" s="193" t="s">
        <v>17</v>
      </c>
      <c r="E29" s="147"/>
      <c r="F29" s="6">
        <f>E29*($F$8/10)</f>
        <v>0</v>
      </c>
      <c r="G29" s="145">
        <f>H20</f>
        <v>0</v>
      </c>
      <c r="H29" s="6">
        <f>G29*($H$8/10)</f>
        <v>0</v>
      </c>
      <c r="I29" s="145">
        <f>J20</f>
        <v>0</v>
      </c>
      <c r="J29" s="6">
        <f>I29*($J$8/10)</f>
        <v>0</v>
      </c>
      <c r="K29" s="149">
        <f>L20</f>
        <v>0</v>
      </c>
      <c r="L29" s="6">
        <f>K29*($L$8/10)</f>
        <v>0</v>
      </c>
      <c r="M29" s="149">
        <f>N20</f>
        <v>0</v>
      </c>
      <c r="N29" s="6">
        <f>M29*($N$8/10)</f>
        <v>0</v>
      </c>
      <c r="O29" s="149">
        <f>P20</f>
        <v>0</v>
      </c>
      <c r="P29" s="6">
        <f>O29*($P$8/10)</f>
        <v>0</v>
      </c>
      <c r="Q29" s="135"/>
      <c r="R29" s="135"/>
    </row>
    <row r="30" spans="1:22" ht="29.25" customHeight="1">
      <c r="A30" s="111"/>
      <c r="B30" s="234"/>
      <c r="C30" s="239"/>
      <c r="D30" s="194" t="s">
        <v>1</v>
      </c>
      <c r="E30" s="147"/>
      <c r="F30" s="6">
        <f>E30*($F$8/10)</f>
        <v>0</v>
      </c>
      <c r="G30" s="147"/>
      <c r="H30" s="6">
        <f>G30*($H$8/10)</f>
        <v>0</v>
      </c>
      <c r="I30" s="146" t="str">
        <f>IF($J$18="○","40,000","0")</f>
        <v>40,000</v>
      </c>
      <c r="J30" s="6">
        <f>I30*($J$8/10)</f>
        <v>40000</v>
      </c>
      <c r="K30" s="146" t="str">
        <f>IF($L$18="○","40,000","0")</f>
        <v>40,000</v>
      </c>
      <c r="L30" s="6">
        <f>K30*($L$8/10)</f>
        <v>40000</v>
      </c>
      <c r="M30" s="146" t="str">
        <f>IF($N$18="○","40,000","0")</f>
        <v>40,000</v>
      </c>
      <c r="N30" s="6">
        <f>M30*($N$8/10)</f>
        <v>40000</v>
      </c>
      <c r="O30" s="146" t="str">
        <f>IF($P$18="○","40,000","0")</f>
        <v>40,000</v>
      </c>
      <c r="P30" s="6">
        <f>O30*($P$8/10)</f>
        <v>40000</v>
      </c>
      <c r="Q30" s="135"/>
      <c r="R30" s="135"/>
    </row>
    <row r="31" spans="1:22" ht="29.25" customHeight="1" thickBot="1">
      <c r="A31" s="111"/>
      <c r="B31" s="234"/>
      <c r="C31" s="239"/>
      <c r="D31" s="196" t="s">
        <v>114</v>
      </c>
      <c r="E31" s="150"/>
      <c r="F31" s="7">
        <f>E31*($F$8/10)</f>
        <v>0</v>
      </c>
      <c r="G31" s="150"/>
      <c r="H31" s="7">
        <f>G31*($H$8/10)</f>
        <v>0</v>
      </c>
      <c r="I31" s="150"/>
      <c r="J31" s="7">
        <f t="shared" ref="J26:J31" si="0">I31*($J$8/10)</f>
        <v>0</v>
      </c>
      <c r="K31" s="151">
        <f>L10/60*L16</f>
        <v>27208.999999999996</v>
      </c>
      <c r="L31" s="7">
        <f>K31*($L$8/10)</f>
        <v>27208.999999999996</v>
      </c>
      <c r="M31" s="151">
        <f>N10/60*N16</f>
        <v>32813.333333333336</v>
      </c>
      <c r="N31" s="7">
        <f>M31*($N$8/10)</f>
        <v>32813.333333333336</v>
      </c>
      <c r="O31" s="151">
        <f>P10/50*P16</f>
        <v>27960.400000000001</v>
      </c>
      <c r="P31" s="7">
        <f t="shared" ref="P26:P31" si="1">O31*($P$8/10)</f>
        <v>27960.400000000001</v>
      </c>
      <c r="Q31" s="135"/>
      <c r="R31" s="135"/>
    </row>
    <row r="32" spans="1:22" ht="29.25" customHeight="1" thickTop="1" thickBot="1">
      <c r="A32" s="111"/>
      <c r="B32" s="234"/>
      <c r="C32" s="240"/>
      <c r="D32" s="195" t="s">
        <v>23</v>
      </c>
      <c r="E32" s="109"/>
      <c r="F32" s="110">
        <f>SUM(F26:F31)</f>
        <v>0</v>
      </c>
      <c r="G32" s="109"/>
      <c r="H32" s="110">
        <f>SUM(H26:H31)</f>
        <v>122000</v>
      </c>
      <c r="I32" s="109"/>
      <c r="J32" s="110">
        <f>SUM(J26:J31)</f>
        <v>40000</v>
      </c>
      <c r="K32" s="109"/>
      <c r="L32" s="110">
        <f>SUM(L26:L31)</f>
        <v>67209</v>
      </c>
      <c r="M32" s="109"/>
      <c r="N32" s="110">
        <f>SUM(N26:N31)</f>
        <v>72813.333333333343</v>
      </c>
      <c r="O32" s="109"/>
      <c r="P32" s="110">
        <f>SUM(P26:P31)</f>
        <v>67960.399999999994</v>
      </c>
      <c r="Q32" s="135"/>
      <c r="R32" s="135"/>
    </row>
    <row r="33" spans="1:22" ht="29.25" customHeight="1" thickBot="1">
      <c r="A33" s="111"/>
      <c r="B33" s="235"/>
      <c r="C33" s="3"/>
      <c r="D33" s="5"/>
      <c r="E33" s="11" t="s">
        <v>24</v>
      </c>
      <c r="F33" s="8">
        <f>F25+F32</f>
        <v>108150.00000000001</v>
      </c>
      <c r="G33" s="9"/>
      <c r="H33" s="8">
        <f>H25+H32</f>
        <v>127040</v>
      </c>
      <c r="I33" s="9"/>
      <c r="J33" s="8">
        <f>J25+J32</f>
        <v>122166.66666666666</v>
      </c>
      <c r="K33" s="10"/>
      <c r="L33" s="8">
        <f>L25+L32</f>
        <v>86306.283333333326</v>
      </c>
      <c r="M33" s="9"/>
      <c r="N33" s="8">
        <f>N25+N32</f>
        <v>80995.200000000012</v>
      </c>
      <c r="O33" s="9"/>
      <c r="P33" s="8">
        <f>P25+P32</f>
        <v>73818.5</v>
      </c>
      <c r="Q33" s="135"/>
      <c r="R33" s="135"/>
    </row>
    <row r="34" spans="1:22" s="2" customFormat="1" ht="11.25" customHeight="1" thickBot="1">
      <c r="A34" s="152"/>
      <c r="B34" s="153"/>
      <c r="C34" s="152"/>
      <c r="D34" s="152"/>
      <c r="E34" s="152"/>
      <c r="F34" s="152"/>
      <c r="G34" s="135"/>
      <c r="H34" s="135"/>
      <c r="I34" s="135"/>
      <c r="J34" s="135"/>
      <c r="K34" s="135"/>
      <c r="L34" s="135"/>
      <c r="M34" s="135"/>
      <c r="N34" s="135"/>
      <c r="O34" s="135"/>
      <c r="P34" s="135"/>
      <c r="Q34" s="135"/>
      <c r="R34" s="135"/>
      <c r="S34" s="152"/>
      <c r="T34" s="152"/>
      <c r="U34" s="152"/>
      <c r="V34" s="152"/>
    </row>
    <row r="35" spans="1:22" s="2" customFormat="1" ht="25.5" customHeight="1">
      <c r="A35" s="152"/>
      <c r="B35" s="154" t="s">
        <v>26</v>
      </c>
      <c r="C35" s="155"/>
      <c r="D35" s="155"/>
      <c r="E35" s="155"/>
      <c r="F35" s="155"/>
      <c r="G35" s="156"/>
      <c r="H35" s="156"/>
      <c r="I35" s="156"/>
      <c r="J35" s="156"/>
      <c r="K35" s="156"/>
      <c r="L35" s="156"/>
      <c r="M35" s="156"/>
      <c r="N35" s="156"/>
      <c r="O35" s="156"/>
      <c r="P35" s="157"/>
      <c r="Q35" s="135"/>
      <c r="R35" s="135"/>
      <c r="S35" s="152"/>
      <c r="T35" s="152"/>
      <c r="U35" s="152"/>
      <c r="V35" s="152"/>
    </row>
    <row r="36" spans="1:22" s="2" customFormat="1" ht="25.5" customHeight="1">
      <c r="A36" s="152"/>
      <c r="B36" s="158" t="s">
        <v>100</v>
      </c>
      <c r="C36" s="159"/>
      <c r="D36" s="159"/>
      <c r="E36" s="159"/>
      <c r="F36" s="160"/>
      <c r="G36" s="161"/>
      <c r="H36" s="161"/>
      <c r="I36" s="161"/>
      <c r="J36" s="161"/>
      <c r="K36" s="161"/>
      <c r="L36" s="161"/>
      <c r="M36" s="161"/>
      <c r="N36" s="161"/>
      <c r="O36" s="135"/>
      <c r="P36" s="162"/>
      <c r="Q36" s="135"/>
      <c r="R36" s="135"/>
      <c r="S36" s="152"/>
      <c r="T36" s="152"/>
      <c r="U36" s="152"/>
      <c r="V36" s="152"/>
    </row>
    <row r="37" spans="1:22" s="2" customFormat="1" ht="25.5" customHeight="1">
      <c r="A37" s="152"/>
      <c r="B37" s="163" t="s">
        <v>101</v>
      </c>
      <c r="C37" s="164"/>
      <c r="D37" s="159"/>
      <c r="E37" s="165"/>
      <c r="F37" s="160"/>
      <c r="G37" s="161"/>
      <c r="H37" s="161"/>
      <c r="I37" s="161"/>
      <c r="J37" s="161"/>
      <c r="K37" s="161"/>
      <c r="L37" s="161"/>
      <c r="M37" s="161"/>
      <c r="N37" s="161"/>
      <c r="O37" s="135"/>
      <c r="P37" s="162"/>
      <c r="Q37" s="135"/>
      <c r="R37" s="135"/>
      <c r="S37" s="152"/>
      <c r="T37" s="152"/>
      <c r="U37" s="152"/>
      <c r="V37" s="152"/>
    </row>
    <row r="38" spans="1:22" s="2" customFormat="1" ht="25.5" customHeight="1">
      <c r="A38" s="152"/>
      <c r="B38" s="158" t="s">
        <v>102</v>
      </c>
      <c r="C38" s="164"/>
      <c r="D38" s="159"/>
      <c r="E38" s="165"/>
      <c r="F38" s="160"/>
      <c r="G38" s="160"/>
      <c r="H38" s="166"/>
      <c r="I38" s="166"/>
      <c r="J38" s="166"/>
      <c r="K38" s="166"/>
      <c r="L38" s="166"/>
      <c r="M38" s="166"/>
      <c r="N38" s="166"/>
      <c r="O38" s="167"/>
      <c r="P38" s="168"/>
      <c r="Q38" s="169"/>
      <c r="R38" s="152"/>
      <c r="S38" s="152"/>
      <c r="T38" s="152"/>
      <c r="U38" s="152"/>
      <c r="V38" s="152"/>
    </row>
    <row r="39" spans="1:22" ht="25.5" customHeight="1">
      <c r="A39" s="111"/>
      <c r="B39" s="158" t="s">
        <v>103</v>
      </c>
      <c r="C39" s="170"/>
      <c r="D39" s="171"/>
      <c r="E39" s="171"/>
      <c r="F39" s="171"/>
      <c r="G39" s="171"/>
      <c r="H39" s="170"/>
      <c r="I39" s="170"/>
      <c r="J39" s="170"/>
      <c r="K39" s="170"/>
      <c r="L39" s="170"/>
      <c r="M39" s="170"/>
      <c r="N39" s="170"/>
      <c r="O39" s="172"/>
      <c r="P39" s="173"/>
      <c r="Q39" s="174"/>
    </row>
    <row r="40" spans="1:22" ht="25.5" customHeight="1">
      <c r="A40" s="111"/>
      <c r="B40" s="175" t="s">
        <v>104</v>
      </c>
      <c r="C40" s="170"/>
      <c r="D40" s="171"/>
      <c r="E40" s="171"/>
      <c r="F40" s="171"/>
      <c r="G40" s="171"/>
      <c r="H40" s="170"/>
      <c r="I40" s="171"/>
      <c r="J40" s="171"/>
      <c r="K40" s="171"/>
      <c r="L40" s="171"/>
      <c r="M40" s="171"/>
      <c r="N40" s="171"/>
      <c r="O40" s="174"/>
      <c r="P40" s="176"/>
    </row>
    <row r="41" spans="1:22" ht="25.5" customHeight="1">
      <c r="A41" s="111"/>
      <c r="B41" s="158" t="s">
        <v>105</v>
      </c>
      <c r="C41" s="171"/>
      <c r="D41" s="171"/>
      <c r="E41" s="171"/>
      <c r="F41" s="171"/>
      <c r="G41" s="171"/>
      <c r="H41" s="171"/>
      <c r="I41" s="171"/>
      <c r="J41" s="171"/>
      <c r="K41" s="171"/>
      <c r="L41" s="171"/>
      <c r="M41" s="171"/>
      <c r="N41" s="171"/>
      <c r="O41" s="174"/>
      <c r="P41" s="176"/>
    </row>
    <row r="42" spans="1:22" ht="25.5" customHeight="1">
      <c r="A42" s="111"/>
      <c r="B42" s="158" t="s">
        <v>25</v>
      </c>
      <c r="C42" s="171"/>
      <c r="D42" s="171"/>
      <c r="E42" s="171"/>
      <c r="F42" s="171"/>
      <c r="G42" s="171"/>
      <c r="H42" s="171"/>
      <c r="I42" s="171"/>
      <c r="J42" s="171"/>
      <c r="K42" s="171"/>
      <c r="L42" s="171"/>
      <c r="M42" s="171"/>
      <c r="N42" s="171"/>
      <c r="O42" s="174"/>
      <c r="P42" s="176"/>
    </row>
    <row r="43" spans="1:22" ht="25.5" customHeight="1" thickBot="1">
      <c r="A43" s="111"/>
      <c r="B43" s="177" t="s">
        <v>106</v>
      </c>
      <c r="C43" s="178"/>
      <c r="D43" s="178"/>
      <c r="E43" s="178"/>
      <c r="F43" s="178"/>
      <c r="G43" s="178"/>
      <c r="H43" s="178"/>
      <c r="I43" s="178"/>
      <c r="J43" s="178"/>
      <c r="K43" s="178"/>
      <c r="L43" s="178"/>
      <c r="M43" s="178"/>
      <c r="N43" s="178"/>
      <c r="O43" s="179"/>
      <c r="P43" s="180"/>
    </row>
    <row r="44" spans="1:22" ht="9" customHeight="1">
      <c r="A44" s="111"/>
      <c r="B44" s="121"/>
      <c r="C44" s="111"/>
      <c r="D44" s="111"/>
      <c r="E44" s="111"/>
      <c r="F44" s="111"/>
      <c r="G44" s="111"/>
      <c r="H44" s="111"/>
      <c r="I44" s="111"/>
      <c r="J44" s="111"/>
      <c r="K44" s="111"/>
      <c r="L44" s="111"/>
      <c r="M44" s="111"/>
      <c r="N44" s="111"/>
      <c r="O44" s="111"/>
      <c r="P44" s="111"/>
    </row>
    <row r="45" spans="1:22" ht="18" customHeight="1">
      <c r="A45" s="111"/>
      <c r="B45" s="181"/>
      <c r="C45" s="174"/>
      <c r="D45" s="174"/>
      <c r="E45" s="174"/>
      <c r="F45" s="111"/>
      <c r="G45" s="111"/>
      <c r="H45" s="174"/>
      <c r="I45" s="174"/>
      <c r="J45" s="174"/>
      <c r="K45" s="174"/>
      <c r="L45" s="174"/>
      <c r="M45" s="174"/>
      <c r="N45" s="174"/>
      <c r="O45" s="174"/>
      <c r="P45" s="174"/>
    </row>
    <row r="46" spans="1:22" ht="17.25">
      <c r="A46" s="111"/>
      <c r="B46" s="121"/>
      <c r="C46" s="111"/>
      <c r="D46" s="111"/>
      <c r="E46" s="111"/>
      <c r="F46" s="111"/>
      <c r="G46" s="111"/>
      <c r="H46" s="111"/>
      <c r="I46" s="111"/>
      <c r="J46" s="111"/>
      <c r="K46" s="111"/>
      <c r="L46" s="111"/>
      <c r="M46" s="111"/>
      <c r="N46" s="111"/>
      <c r="O46" s="111"/>
      <c r="P46" s="111"/>
    </row>
    <row r="47" spans="1:22" ht="17.25">
      <c r="A47" s="111"/>
      <c r="B47" s="121"/>
      <c r="C47" s="111"/>
      <c r="D47" s="111"/>
      <c r="E47" s="111"/>
      <c r="F47" s="111"/>
      <c r="G47" s="111"/>
      <c r="H47" s="111"/>
      <c r="I47" s="111"/>
      <c r="J47" s="111"/>
      <c r="K47" s="111"/>
      <c r="L47" s="111"/>
      <c r="M47" s="111"/>
      <c r="N47" s="111"/>
      <c r="O47" s="111"/>
      <c r="P47" s="111"/>
    </row>
    <row r="48" spans="1:22">
      <c r="A48" s="111"/>
      <c r="B48" s="111"/>
      <c r="C48" s="111"/>
      <c r="D48" s="111"/>
      <c r="E48" s="111"/>
      <c r="F48" s="111"/>
      <c r="G48" s="111"/>
      <c r="H48" s="111"/>
      <c r="I48" s="111"/>
      <c r="J48" s="111"/>
      <c r="K48" s="111"/>
      <c r="L48" s="111"/>
      <c r="M48" s="111"/>
      <c r="N48" s="111"/>
      <c r="O48" s="111"/>
      <c r="P48" s="111"/>
    </row>
    <row r="49" spans="1:16">
      <c r="A49" s="111"/>
      <c r="B49" s="111"/>
      <c r="C49" s="111"/>
      <c r="D49" s="111"/>
      <c r="E49" s="111"/>
      <c r="F49" s="111"/>
      <c r="G49" s="111"/>
      <c r="H49" s="111"/>
      <c r="I49" s="111"/>
      <c r="J49" s="111"/>
      <c r="K49" s="111"/>
      <c r="L49" s="111"/>
      <c r="M49" s="111"/>
      <c r="N49" s="111"/>
      <c r="O49" s="111"/>
      <c r="P49" s="111"/>
    </row>
    <row r="50" spans="1:16">
      <c r="A50" s="111"/>
      <c r="B50" s="111"/>
      <c r="C50" s="111"/>
      <c r="D50" s="111"/>
      <c r="E50" s="111"/>
      <c r="F50" s="111"/>
      <c r="G50" s="111"/>
      <c r="H50" s="111"/>
      <c r="I50" s="111"/>
      <c r="J50" s="111"/>
      <c r="K50" s="111"/>
      <c r="L50" s="111"/>
      <c r="M50" s="111"/>
      <c r="N50" s="111"/>
      <c r="O50" s="111"/>
      <c r="P50" s="111"/>
    </row>
    <row r="51" spans="1:16">
      <c r="A51" s="111"/>
      <c r="B51" s="111"/>
      <c r="C51" s="111"/>
      <c r="D51" s="111"/>
      <c r="E51" s="111"/>
      <c r="F51" s="111"/>
      <c r="G51" s="111"/>
      <c r="H51" s="111"/>
      <c r="I51" s="111"/>
      <c r="J51" s="111"/>
      <c r="K51" s="111"/>
      <c r="L51" s="111"/>
      <c r="M51" s="111"/>
      <c r="N51" s="111"/>
      <c r="O51" s="111"/>
      <c r="P51" s="111"/>
    </row>
    <row r="52" spans="1:16">
      <c r="A52" s="111"/>
      <c r="B52" s="111"/>
      <c r="C52" s="111"/>
      <c r="D52" s="111"/>
      <c r="E52" s="111"/>
      <c r="F52" s="111"/>
      <c r="G52" s="111"/>
      <c r="H52" s="111"/>
      <c r="I52" s="111"/>
      <c r="J52" s="111"/>
      <c r="K52" s="111"/>
      <c r="L52" s="111"/>
      <c r="M52" s="111"/>
      <c r="N52" s="111"/>
      <c r="O52" s="111"/>
      <c r="P52" s="111"/>
    </row>
    <row r="53" spans="1:16">
      <c r="A53" s="111"/>
      <c r="B53" s="111"/>
      <c r="C53" s="111"/>
      <c r="D53" s="111"/>
      <c r="E53" s="111"/>
      <c r="F53" s="111"/>
      <c r="G53" s="111"/>
      <c r="H53" s="111"/>
      <c r="I53" s="111"/>
      <c r="J53" s="111"/>
      <c r="K53" s="111"/>
      <c r="L53" s="111"/>
      <c r="M53" s="111"/>
      <c r="N53" s="111"/>
      <c r="O53" s="111"/>
      <c r="P53" s="111"/>
    </row>
    <row r="54" spans="1:16">
      <c r="A54" s="111"/>
      <c r="B54" s="111"/>
      <c r="C54" s="111"/>
      <c r="D54" s="111"/>
      <c r="E54" s="111"/>
      <c r="F54" s="111"/>
      <c r="G54" s="111"/>
      <c r="H54" s="111"/>
      <c r="I54" s="111"/>
      <c r="J54" s="111"/>
      <c r="K54" s="111"/>
      <c r="L54" s="111"/>
      <c r="M54" s="111"/>
      <c r="N54" s="111"/>
      <c r="O54" s="111"/>
      <c r="P54" s="111"/>
    </row>
    <row r="55" spans="1:16">
      <c r="A55" s="111"/>
      <c r="B55" s="111"/>
      <c r="C55" s="111"/>
      <c r="D55" s="111"/>
      <c r="E55" s="111"/>
      <c r="F55" s="111"/>
      <c r="G55" s="111"/>
      <c r="H55" s="111"/>
      <c r="I55" s="111"/>
      <c r="J55" s="111"/>
      <c r="K55" s="111"/>
      <c r="L55" s="111"/>
      <c r="M55" s="111"/>
      <c r="N55" s="111"/>
      <c r="O55" s="111"/>
      <c r="P55" s="111"/>
    </row>
    <row r="56" spans="1:16">
      <c r="A56" s="111"/>
      <c r="B56" s="111"/>
      <c r="C56" s="111"/>
      <c r="D56" s="111"/>
      <c r="E56" s="111"/>
      <c r="F56" s="111"/>
      <c r="G56" s="111"/>
      <c r="H56" s="111"/>
      <c r="I56" s="111"/>
      <c r="J56" s="111"/>
      <c r="K56" s="111"/>
      <c r="L56" s="111"/>
      <c r="M56" s="111"/>
      <c r="N56" s="111"/>
      <c r="O56" s="111"/>
      <c r="P56" s="111"/>
    </row>
    <row r="57" spans="1:16">
      <c r="A57" s="111"/>
      <c r="B57" s="111"/>
      <c r="C57" s="111"/>
      <c r="D57" s="111"/>
      <c r="E57" s="111"/>
      <c r="F57" s="111"/>
      <c r="G57" s="111"/>
      <c r="H57" s="111"/>
      <c r="I57" s="111"/>
      <c r="J57" s="111"/>
      <c r="K57" s="111"/>
      <c r="L57" s="111"/>
      <c r="M57" s="111"/>
      <c r="N57" s="111"/>
      <c r="O57" s="111"/>
      <c r="P57" s="111"/>
    </row>
    <row r="58" spans="1:16">
      <c r="A58" s="111"/>
      <c r="B58" s="111"/>
      <c r="C58" s="111"/>
      <c r="D58" s="111"/>
      <c r="E58" s="111"/>
      <c r="F58" s="111"/>
      <c r="G58" s="111"/>
      <c r="H58" s="111"/>
      <c r="I58" s="111"/>
      <c r="J58" s="111"/>
      <c r="K58" s="111"/>
      <c r="L58" s="111"/>
      <c r="M58" s="111"/>
      <c r="N58" s="111"/>
      <c r="O58" s="111"/>
      <c r="P58" s="111"/>
    </row>
    <row r="59" spans="1:16">
      <c r="A59" s="111"/>
      <c r="B59" s="111"/>
      <c r="C59" s="111"/>
      <c r="D59" s="111"/>
      <c r="E59" s="111"/>
      <c r="F59" s="111"/>
      <c r="G59" s="111"/>
      <c r="H59" s="111"/>
      <c r="I59" s="111"/>
      <c r="J59" s="111"/>
      <c r="K59" s="111"/>
      <c r="L59" s="111"/>
      <c r="M59" s="111"/>
      <c r="N59" s="111"/>
      <c r="O59" s="111"/>
      <c r="P59" s="111"/>
    </row>
    <row r="60" spans="1:16">
      <c r="A60" s="111"/>
      <c r="B60" s="111"/>
      <c r="C60" s="111"/>
      <c r="D60" s="111"/>
      <c r="E60" s="111"/>
      <c r="F60" s="111"/>
      <c r="G60" s="111"/>
      <c r="H60" s="111"/>
      <c r="I60" s="111"/>
      <c r="J60" s="111"/>
      <c r="K60" s="111"/>
      <c r="L60" s="111"/>
      <c r="M60" s="111"/>
      <c r="N60" s="111"/>
      <c r="O60" s="111"/>
      <c r="P60" s="111"/>
    </row>
    <row r="61" spans="1:16">
      <c r="A61" s="111"/>
      <c r="B61" s="111"/>
      <c r="C61" s="111"/>
      <c r="D61" s="111"/>
      <c r="E61" s="111"/>
      <c r="F61" s="111"/>
      <c r="G61" s="111"/>
      <c r="H61" s="111"/>
      <c r="I61" s="111"/>
      <c r="J61" s="111"/>
      <c r="K61" s="111"/>
      <c r="L61" s="111"/>
      <c r="M61" s="111"/>
      <c r="N61" s="111"/>
      <c r="O61" s="111"/>
      <c r="P61" s="111"/>
    </row>
    <row r="62" spans="1:16">
      <c r="A62" s="111"/>
      <c r="B62" s="111"/>
      <c r="C62" s="111"/>
      <c r="D62" s="111"/>
      <c r="E62" s="111"/>
      <c r="F62" s="111"/>
      <c r="G62" s="111"/>
      <c r="H62" s="111"/>
      <c r="I62" s="111"/>
      <c r="J62" s="111"/>
      <c r="K62" s="111"/>
      <c r="L62" s="111"/>
      <c r="M62" s="111"/>
      <c r="N62" s="111"/>
      <c r="O62" s="111"/>
      <c r="P62" s="111"/>
    </row>
  </sheetData>
  <mergeCells count="12">
    <mergeCell ref="B24:B33"/>
    <mergeCell ref="C24:C25"/>
    <mergeCell ref="C26:C32"/>
    <mergeCell ref="E6:F6"/>
    <mergeCell ref="G6:H6"/>
    <mergeCell ref="O6:P6"/>
    <mergeCell ref="K6:L6"/>
    <mergeCell ref="M6:N6"/>
    <mergeCell ref="B22:B23"/>
    <mergeCell ref="C22:D23"/>
    <mergeCell ref="I6:J6"/>
    <mergeCell ref="P13:P14"/>
  </mergeCells>
  <phoneticPr fontId="1"/>
  <dataValidations count="1">
    <dataValidation type="list" allowBlank="1" showInputMessage="1" showErrorMessage="1" sqref="N18 L18 J18 P18">
      <formula1>"○,×"</formula1>
    </dataValidation>
  </dataValidations>
  <pageMargins left="0.11811023622047245" right="0.11811023622047245" top="0.27559055118110237" bottom="0" header="0.19685039370078741" footer="0.19685039370078741"/>
  <pageSetup paperSize="9" scale="66" fitToHeight="0" orientation="landscape" r:id="rId1"/>
  <rowBreaks count="1" manualBreakCount="1">
    <brk id="53" max="1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I84"/>
  <sheetViews>
    <sheetView topLeftCell="B1" zoomScale="70" zoomScaleNormal="70" zoomScaleSheetLayoutView="70" workbookViewId="0">
      <pane xSplit="4" ySplit="7" topLeftCell="F8" activePane="bottomRight" state="frozen"/>
      <selection activeCell="B44" sqref="B44"/>
      <selection pane="topRight" activeCell="B44" sqref="B44"/>
      <selection pane="bottomLeft" activeCell="B44" sqref="B44"/>
      <selection pane="bottomRight" activeCell="Y11" sqref="Y11"/>
    </sheetView>
  </sheetViews>
  <sheetFormatPr defaultRowHeight="14.25"/>
  <cols>
    <col min="1" max="1" width="0.5" style="21" hidden="1" customWidth="1"/>
    <col min="2" max="3" width="3.125" style="21" customWidth="1"/>
    <col min="4" max="4" width="6.75" style="21" customWidth="1"/>
    <col min="5" max="5" width="13.625" style="21" customWidth="1"/>
    <col min="6" max="12" width="8.625" style="21" customWidth="1"/>
    <col min="13" max="13" width="10.875" style="21" customWidth="1"/>
    <col min="14" max="15" width="11.75" style="21" bestFit="1" customWidth="1"/>
    <col min="16" max="17" width="12.375" style="21" customWidth="1"/>
    <col min="18" max="18" width="12.125" style="21" customWidth="1"/>
    <col min="19" max="19" width="15.125" style="21" customWidth="1"/>
    <col min="20" max="20" width="2.625" style="21" customWidth="1"/>
    <col min="21" max="21" width="8.125" style="21" customWidth="1"/>
    <col min="22" max="22" width="9" style="21"/>
    <col min="23" max="23" width="8.125" style="21" customWidth="1"/>
    <col min="24" max="16384" width="9" style="21"/>
  </cols>
  <sheetData>
    <row r="1" spans="1:35" s="15" customFormat="1" ht="13.5" customHeight="1"/>
    <row r="2" spans="1:35" s="15" customFormat="1" ht="24.75" customHeight="1">
      <c r="E2" s="104" t="s">
        <v>97</v>
      </c>
      <c r="F2" s="17"/>
      <c r="G2" s="17"/>
      <c r="H2" s="17"/>
      <c r="I2" s="17"/>
      <c r="J2" s="17"/>
      <c r="K2" s="17"/>
      <c r="L2" s="17"/>
      <c r="M2" s="17"/>
      <c r="N2" s="18"/>
      <c r="P2" s="17"/>
      <c r="Q2" s="17"/>
      <c r="R2" s="18" t="s">
        <v>27</v>
      </c>
      <c r="S2" s="17"/>
    </row>
    <row r="3" spans="1:35" s="15" customFormat="1" ht="24.75" customHeight="1">
      <c r="E3" s="16"/>
      <c r="F3" s="17"/>
      <c r="G3" s="17"/>
      <c r="H3" s="17"/>
      <c r="I3" s="17"/>
      <c r="J3" s="17"/>
      <c r="K3" s="17"/>
      <c r="L3" s="17"/>
      <c r="M3" s="17"/>
      <c r="N3" s="18"/>
      <c r="P3" s="17"/>
      <c r="Q3" s="17"/>
      <c r="R3" s="18"/>
      <c r="S3" s="17"/>
    </row>
    <row r="4" spans="1:35" s="15" customFormat="1" ht="24.75" customHeight="1">
      <c r="E4" s="106" t="s">
        <v>98</v>
      </c>
      <c r="F4" s="17"/>
      <c r="G4" s="17"/>
      <c r="H4" s="17"/>
      <c r="I4" s="17"/>
      <c r="J4" s="17"/>
      <c r="K4" s="17"/>
      <c r="L4" s="17"/>
      <c r="M4" s="17"/>
      <c r="N4" s="18"/>
      <c r="P4" s="17"/>
      <c r="Q4" s="17"/>
      <c r="R4" s="18"/>
      <c r="S4" s="17"/>
    </row>
    <row r="5" spans="1:35" s="15" customFormat="1" ht="21" customHeight="1" thickBot="1">
      <c r="F5" s="17"/>
      <c r="G5" s="17"/>
      <c r="H5" s="17"/>
      <c r="I5" s="17"/>
      <c r="J5" s="17"/>
      <c r="K5" s="17"/>
      <c r="L5" s="17"/>
      <c r="M5" s="19"/>
      <c r="N5" s="19"/>
      <c r="O5" s="19"/>
      <c r="P5" s="19"/>
      <c r="Q5" s="19"/>
      <c r="R5" s="17"/>
      <c r="S5" s="20"/>
    </row>
    <row r="6" spans="1:35" ht="31.5" customHeight="1" thickTop="1">
      <c r="D6" s="249" t="s">
        <v>28</v>
      </c>
      <c r="E6" s="251" t="s">
        <v>29</v>
      </c>
      <c r="F6" s="253" t="s">
        <v>30</v>
      </c>
      <c r="G6" s="254"/>
      <c r="H6" s="254"/>
      <c r="I6" s="254"/>
      <c r="J6" s="254"/>
      <c r="K6" s="254"/>
      <c r="L6" s="254"/>
      <c r="M6" s="255" t="s">
        <v>31</v>
      </c>
      <c r="N6" s="257" t="s">
        <v>32</v>
      </c>
      <c r="O6" s="242" t="s">
        <v>33</v>
      </c>
      <c r="P6" s="242" t="s">
        <v>34</v>
      </c>
      <c r="Q6" s="242" t="s">
        <v>35</v>
      </c>
      <c r="R6" s="244" t="s">
        <v>36</v>
      </c>
      <c r="S6" s="246" t="s">
        <v>37</v>
      </c>
    </row>
    <row r="7" spans="1:35" ht="34.5" customHeight="1" thickBot="1">
      <c r="D7" s="250"/>
      <c r="E7" s="252"/>
      <c r="F7" s="22" t="s">
        <v>38</v>
      </c>
      <c r="G7" s="22" t="s">
        <v>39</v>
      </c>
      <c r="H7" s="22" t="s">
        <v>40</v>
      </c>
      <c r="I7" s="23" t="s">
        <v>41</v>
      </c>
      <c r="J7" s="22" t="s">
        <v>42</v>
      </c>
      <c r="K7" s="24" t="s">
        <v>43</v>
      </c>
      <c r="L7" s="25" t="s">
        <v>44</v>
      </c>
      <c r="M7" s="256"/>
      <c r="N7" s="258"/>
      <c r="O7" s="243"/>
      <c r="P7" s="243"/>
      <c r="Q7" s="243"/>
      <c r="R7" s="245"/>
      <c r="S7" s="247"/>
      <c r="U7" s="26"/>
    </row>
    <row r="8" spans="1:35" ht="33.75" customHeight="1" thickTop="1">
      <c r="A8" s="27"/>
      <c r="D8" s="28"/>
      <c r="E8" s="29" t="s">
        <v>45</v>
      </c>
      <c r="F8" s="30">
        <v>527</v>
      </c>
      <c r="G8" s="30">
        <v>526</v>
      </c>
      <c r="H8" s="30">
        <v>517</v>
      </c>
      <c r="I8" s="30">
        <v>520</v>
      </c>
      <c r="J8" s="31">
        <v>493</v>
      </c>
      <c r="K8" s="30">
        <v>527</v>
      </c>
      <c r="L8" s="31">
        <v>513</v>
      </c>
      <c r="M8" s="32">
        <v>521</v>
      </c>
      <c r="N8" s="33">
        <v>977</v>
      </c>
      <c r="O8" s="30">
        <v>5090</v>
      </c>
      <c r="P8" s="30"/>
      <c r="Q8" s="30"/>
      <c r="R8" s="34"/>
      <c r="S8" s="100">
        <v>510</v>
      </c>
      <c r="U8" s="26"/>
      <c r="AI8" s="35"/>
    </row>
    <row r="9" spans="1:35" ht="33.75" customHeight="1">
      <c r="D9" s="28"/>
      <c r="E9" s="36" t="s">
        <v>46</v>
      </c>
      <c r="F9" s="37">
        <v>562</v>
      </c>
      <c r="G9" s="37">
        <v>563</v>
      </c>
      <c r="H9" s="37">
        <v>547</v>
      </c>
      <c r="I9" s="37">
        <v>547</v>
      </c>
      <c r="J9" s="38">
        <v>512</v>
      </c>
      <c r="K9" s="37">
        <v>549</v>
      </c>
      <c r="L9" s="38">
        <v>539</v>
      </c>
      <c r="M9" s="39">
        <v>549</v>
      </c>
      <c r="N9" s="40">
        <v>2310</v>
      </c>
      <c r="O9" s="37">
        <v>12682</v>
      </c>
      <c r="P9" s="37"/>
      <c r="Q9" s="37"/>
      <c r="R9" s="41"/>
      <c r="S9" s="101">
        <v>538</v>
      </c>
      <c r="U9" s="26"/>
      <c r="AI9" s="35"/>
    </row>
    <row r="10" spans="1:35" ht="33.75" customHeight="1">
      <c r="D10" s="42"/>
      <c r="E10" s="36" t="s">
        <v>47</v>
      </c>
      <c r="F10" s="37">
        <v>537</v>
      </c>
      <c r="G10" s="37">
        <v>523</v>
      </c>
      <c r="H10" s="37">
        <v>524</v>
      </c>
      <c r="I10" s="37">
        <v>524</v>
      </c>
      <c r="J10" s="38">
        <v>498</v>
      </c>
      <c r="K10" s="37">
        <v>531</v>
      </c>
      <c r="L10" s="38">
        <v>519</v>
      </c>
      <c r="M10" s="39">
        <v>524</v>
      </c>
      <c r="N10" s="40">
        <v>575</v>
      </c>
      <c r="O10" s="37">
        <v>3013</v>
      </c>
      <c r="P10" s="37"/>
      <c r="Q10" s="37"/>
      <c r="R10" s="41"/>
      <c r="S10" s="101">
        <v>513</v>
      </c>
      <c r="U10" s="26"/>
      <c r="AI10" s="35"/>
    </row>
    <row r="11" spans="1:35" ht="33.75" customHeight="1">
      <c r="D11" s="42" t="s">
        <v>48</v>
      </c>
      <c r="E11" s="36" t="s">
        <v>49</v>
      </c>
      <c r="F11" s="37">
        <v>501</v>
      </c>
      <c r="G11" s="37">
        <v>509</v>
      </c>
      <c r="H11" s="37">
        <v>504</v>
      </c>
      <c r="I11" s="37">
        <v>503</v>
      </c>
      <c r="J11" s="38">
        <v>477</v>
      </c>
      <c r="K11" s="37">
        <v>508</v>
      </c>
      <c r="L11" s="38">
        <v>495</v>
      </c>
      <c r="M11" s="39">
        <v>502</v>
      </c>
      <c r="N11" s="40">
        <v>107</v>
      </c>
      <c r="O11" s="37">
        <v>537</v>
      </c>
      <c r="P11" s="37"/>
      <c r="Q11" s="37"/>
      <c r="R11" s="41"/>
      <c r="S11" s="101">
        <v>492</v>
      </c>
      <c r="U11" s="26"/>
      <c r="AI11" s="35"/>
    </row>
    <row r="12" spans="1:35" ht="33.75" customHeight="1">
      <c r="D12" s="42"/>
      <c r="E12" s="36" t="s">
        <v>50</v>
      </c>
      <c r="F12" s="37">
        <v>561</v>
      </c>
      <c r="G12" s="37">
        <v>562</v>
      </c>
      <c r="H12" s="37">
        <v>545</v>
      </c>
      <c r="I12" s="37">
        <v>547</v>
      </c>
      <c r="J12" s="38">
        <v>512</v>
      </c>
      <c r="K12" s="37">
        <v>554</v>
      </c>
      <c r="L12" s="38">
        <v>542</v>
      </c>
      <c r="M12" s="39">
        <v>550</v>
      </c>
      <c r="N12" s="40">
        <v>265</v>
      </c>
      <c r="O12" s="37">
        <v>1458</v>
      </c>
      <c r="P12" s="37"/>
      <c r="Q12" s="37"/>
      <c r="R12" s="41"/>
      <c r="S12" s="101">
        <v>539</v>
      </c>
      <c r="U12" s="26"/>
      <c r="AI12" s="35"/>
    </row>
    <row r="13" spans="1:35" ht="33.75" customHeight="1">
      <c r="D13" s="42" t="s">
        <v>51</v>
      </c>
      <c r="E13" s="36" t="s">
        <v>52</v>
      </c>
      <c r="F13" s="37">
        <v>538</v>
      </c>
      <c r="G13" s="37">
        <v>530</v>
      </c>
      <c r="H13" s="37">
        <v>528</v>
      </c>
      <c r="I13" s="37">
        <v>527</v>
      </c>
      <c r="J13" s="38">
        <v>499</v>
      </c>
      <c r="K13" s="37">
        <v>533</v>
      </c>
      <c r="L13" s="38">
        <v>518</v>
      </c>
      <c r="M13" s="39">
        <v>527</v>
      </c>
      <c r="N13" s="40">
        <v>497</v>
      </c>
      <c r="O13" s="37">
        <v>2619</v>
      </c>
      <c r="P13" s="37"/>
      <c r="Q13" s="37"/>
      <c r="R13" s="41"/>
      <c r="S13" s="101">
        <v>516</v>
      </c>
      <c r="U13" s="26"/>
      <c r="AI13" s="35"/>
    </row>
    <row r="14" spans="1:35" ht="33.75" customHeight="1">
      <c r="D14" s="42"/>
      <c r="E14" s="36" t="s">
        <v>53</v>
      </c>
      <c r="F14" s="37">
        <v>548</v>
      </c>
      <c r="G14" s="37">
        <v>552</v>
      </c>
      <c r="H14" s="37">
        <v>533</v>
      </c>
      <c r="I14" s="37">
        <v>532</v>
      </c>
      <c r="J14" s="38">
        <v>503</v>
      </c>
      <c r="K14" s="37">
        <v>538</v>
      </c>
      <c r="L14" s="38">
        <v>525</v>
      </c>
      <c r="M14" s="39">
        <v>535</v>
      </c>
      <c r="N14" s="40">
        <v>569</v>
      </c>
      <c r="O14" s="37">
        <v>3044</v>
      </c>
      <c r="P14" s="37"/>
      <c r="Q14" s="37"/>
      <c r="R14" s="41"/>
      <c r="S14" s="101">
        <v>524</v>
      </c>
      <c r="U14" s="26"/>
      <c r="AI14" s="35"/>
    </row>
    <row r="15" spans="1:35" ht="33.75" customHeight="1">
      <c r="D15" s="28"/>
      <c r="E15" s="36" t="s">
        <v>54</v>
      </c>
      <c r="F15" s="37">
        <v>488</v>
      </c>
      <c r="G15" s="37">
        <v>512</v>
      </c>
      <c r="H15" s="37">
        <v>507</v>
      </c>
      <c r="I15" s="37">
        <v>505</v>
      </c>
      <c r="J15" s="38">
        <v>476</v>
      </c>
      <c r="K15" s="37">
        <v>508</v>
      </c>
      <c r="L15" s="38">
        <v>494</v>
      </c>
      <c r="M15" s="39">
        <v>500</v>
      </c>
      <c r="N15" s="40">
        <v>656</v>
      </c>
      <c r="O15" s="37">
        <v>3280</v>
      </c>
      <c r="P15" s="37"/>
      <c r="Q15" s="37"/>
      <c r="R15" s="41"/>
      <c r="S15" s="101">
        <v>490</v>
      </c>
      <c r="U15" s="26"/>
      <c r="AI15" s="35"/>
    </row>
    <row r="16" spans="1:35" ht="33.75" customHeight="1" thickBot="1">
      <c r="D16" s="28"/>
      <c r="E16" s="43" t="s">
        <v>55</v>
      </c>
      <c r="F16" s="44">
        <v>533</v>
      </c>
      <c r="G16" s="44">
        <v>518</v>
      </c>
      <c r="H16" s="44">
        <v>508</v>
      </c>
      <c r="I16" s="44">
        <v>507</v>
      </c>
      <c r="J16" s="45">
        <v>481</v>
      </c>
      <c r="K16" s="44">
        <v>513</v>
      </c>
      <c r="L16" s="46">
        <v>450</v>
      </c>
      <c r="M16" s="47">
        <v>505</v>
      </c>
      <c r="N16" s="48">
        <v>883</v>
      </c>
      <c r="O16" s="44">
        <v>4459</v>
      </c>
      <c r="P16" s="44"/>
      <c r="Q16" s="44"/>
      <c r="R16" s="49"/>
      <c r="S16" s="102">
        <v>495</v>
      </c>
      <c r="U16" s="26"/>
      <c r="AI16" s="35"/>
    </row>
    <row r="17" spans="4:35" ht="33.75" customHeight="1" thickTop="1" thickBot="1">
      <c r="D17" s="50"/>
      <c r="E17" s="51" t="s">
        <v>56</v>
      </c>
      <c r="F17" s="52"/>
      <c r="G17" s="52"/>
      <c r="H17" s="52"/>
      <c r="I17" s="52"/>
      <c r="J17" s="53"/>
      <c r="K17" s="52"/>
      <c r="L17" s="54"/>
      <c r="M17" s="55"/>
      <c r="N17" s="56">
        <v>6839</v>
      </c>
      <c r="O17" s="57">
        <v>36182</v>
      </c>
      <c r="P17" s="58">
        <v>529</v>
      </c>
      <c r="Q17" s="59">
        <v>518</v>
      </c>
      <c r="R17" s="60">
        <v>0.97921000000000002</v>
      </c>
      <c r="S17" s="61"/>
      <c r="U17" s="26"/>
      <c r="AI17" s="35"/>
    </row>
    <row r="18" spans="4:35" ht="33.75" customHeight="1">
      <c r="D18" s="62"/>
      <c r="E18" s="63" t="s">
        <v>57</v>
      </c>
      <c r="F18" s="64">
        <v>535</v>
      </c>
      <c r="G18" s="64">
        <v>545</v>
      </c>
      <c r="H18" s="64">
        <v>538</v>
      </c>
      <c r="I18" s="64">
        <v>530</v>
      </c>
      <c r="J18" s="31">
        <v>504</v>
      </c>
      <c r="K18" s="64">
        <v>535</v>
      </c>
      <c r="L18" s="65">
        <v>526</v>
      </c>
      <c r="M18" s="66">
        <v>533</v>
      </c>
      <c r="N18" s="67">
        <v>2940</v>
      </c>
      <c r="O18" s="64">
        <v>15670</v>
      </c>
      <c r="P18" s="64"/>
      <c r="Q18" s="64"/>
      <c r="R18" s="34"/>
      <c r="S18" s="101">
        <v>520</v>
      </c>
      <c r="U18" s="26"/>
      <c r="AI18" s="35"/>
    </row>
    <row r="19" spans="4:35" ht="33.75" customHeight="1">
      <c r="D19" s="28"/>
      <c r="E19" s="36" t="s">
        <v>58</v>
      </c>
      <c r="F19" s="37">
        <v>425</v>
      </c>
      <c r="G19" s="37">
        <v>435</v>
      </c>
      <c r="H19" s="37">
        <v>422</v>
      </c>
      <c r="I19" s="37">
        <v>434</v>
      </c>
      <c r="J19" s="38">
        <v>408</v>
      </c>
      <c r="K19" s="37">
        <v>433</v>
      </c>
      <c r="L19" s="68">
        <v>431</v>
      </c>
      <c r="M19" s="39">
        <v>429</v>
      </c>
      <c r="N19" s="40">
        <v>1</v>
      </c>
      <c r="O19" s="37">
        <v>4</v>
      </c>
      <c r="P19" s="37"/>
      <c r="Q19" s="37"/>
      <c r="R19" s="41"/>
      <c r="S19" s="101">
        <v>419</v>
      </c>
      <c r="U19" s="26"/>
      <c r="AI19" s="35"/>
    </row>
    <row r="20" spans="4:35" ht="33.75" customHeight="1">
      <c r="D20" s="42"/>
      <c r="E20" s="36" t="s">
        <v>59</v>
      </c>
      <c r="F20" s="37">
        <v>556</v>
      </c>
      <c r="G20" s="37">
        <v>556</v>
      </c>
      <c r="H20" s="37">
        <v>555</v>
      </c>
      <c r="I20" s="37">
        <v>556</v>
      </c>
      <c r="J20" s="38">
        <v>512</v>
      </c>
      <c r="K20" s="37">
        <v>558</v>
      </c>
      <c r="L20" s="68">
        <v>550</v>
      </c>
      <c r="M20" s="39">
        <v>555</v>
      </c>
      <c r="N20" s="40">
        <v>1650</v>
      </c>
      <c r="O20" s="37">
        <v>9158</v>
      </c>
      <c r="P20" s="37"/>
      <c r="Q20" s="37"/>
      <c r="R20" s="41"/>
      <c r="S20" s="101">
        <v>542</v>
      </c>
      <c r="U20" s="26"/>
      <c r="AI20" s="35"/>
    </row>
    <row r="21" spans="4:35" ht="33.75" customHeight="1">
      <c r="D21" s="42"/>
      <c r="E21" s="36" t="s">
        <v>60</v>
      </c>
      <c r="F21" s="37">
        <v>561</v>
      </c>
      <c r="G21" s="37">
        <v>547</v>
      </c>
      <c r="H21" s="37">
        <v>545</v>
      </c>
      <c r="I21" s="37">
        <v>549</v>
      </c>
      <c r="J21" s="38">
        <v>512</v>
      </c>
      <c r="K21" s="37">
        <v>552</v>
      </c>
      <c r="L21" s="68">
        <v>541</v>
      </c>
      <c r="M21" s="39">
        <v>547</v>
      </c>
      <c r="N21" s="40">
        <v>226</v>
      </c>
      <c r="O21" s="37">
        <v>1236</v>
      </c>
      <c r="P21" s="37"/>
      <c r="Q21" s="37"/>
      <c r="R21" s="41"/>
      <c r="S21" s="101">
        <v>534</v>
      </c>
      <c r="U21" s="26"/>
      <c r="AI21" s="35"/>
    </row>
    <row r="22" spans="4:35" ht="33.75" customHeight="1">
      <c r="D22" s="42"/>
      <c r="E22" s="36" t="s">
        <v>61</v>
      </c>
      <c r="F22" s="37">
        <v>560</v>
      </c>
      <c r="G22" s="37">
        <v>564</v>
      </c>
      <c r="H22" s="37">
        <v>552</v>
      </c>
      <c r="I22" s="37">
        <v>554</v>
      </c>
      <c r="J22" s="38">
        <v>517</v>
      </c>
      <c r="K22" s="37">
        <v>557</v>
      </c>
      <c r="L22" s="68">
        <v>547</v>
      </c>
      <c r="M22" s="39">
        <v>554</v>
      </c>
      <c r="N22" s="40">
        <v>1080</v>
      </c>
      <c r="O22" s="37">
        <v>5983</v>
      </c>
      <c r="P22" s="37"/>
      <c r="Q22" s="37"/>
      <c r="R22" s="41"/>
      <c r="S22" s="101">
        <v>541</v>
      </c>
      <c r="U22" s="26"/>
      <c r="AI22" s="35"/>
    </row>
    <row r="23" spans="4:35" ht="33.75" customHeight="1">
      <c r="D23" s="28"/>
      <c r="E23" s="36" t="s">
        <v>62</v>
      </c>
      <c r="F23" s="37">
        <v>532</v>
      </c>
      <c r="G23" s="37">
        <v>545</v>
      </c>
      <c r="H23" s="37">
        <v>544</v>
      </c>
      <c r="I23" s="37">
        <v>542</v>
      </c>
      <c r="J23" s="38">
        <v>502</v>
      </c>
      <c r="K23" s="37">
        <v>540</v>
      </c>
      <c r="L23" s="68">
        <v>530</v>
      </c>
      <c r="M23" s="39">
        <v>538</v>
      </c>
      <c r="N23" s="40">
        <v>349</v>
      </c>
      <c r="O23" s="37">
        <v>1878</v>
      </c>
      <c r="P23" s="37"/>
      <c r="Q23" s="37"/>
      <c r="R23" s="41"/>
      <c r="S23" s="101">
        <v>525</v>
      </c>
      <c r="U23" s="26"/>
      <c r="AI23" s="35"/>
    </row>
    <row r="24" spans="4:35" ht="33.75" customHeight="1">
      <c r="D24" s="42" t="s">
        <v>63</v>
      </c>
      <c r="E24" s="36" t="s">
        <v>64</v>
      </c>
      <c r="F24" s="37">
        <v>543</v>
      </c>
      <c r="G24" s="37">
        <v>567</v>
      </c>
      <c r="H24" s="37">
        <v>525</v>
      </c>
      <c r="I24" s="37">
        <v>536</v>
      </c>
      <c r="J24" s="38">
        <v>504</v>
      </c>
      <c r="K24" s="37">
        <v>535</v>
      </c>
      <c r="L24" s="68">
        <v>532</v>
      </c>
      <c r="M24" s="39">
        <v>534</v>
      </c>
      <c r="N24" s="40">
        <v>1730</v>
      </c>
      <c r="O24" s="37">
        <v>9238</v>
      </c>
      <c r="P24" s="37"/>
      <c r="Q24" s="37"/>
      <c r="R24" s="41"/>
      <c r="S24" s="101">
        <v>521</v>
      </c>
      <c r="U24" s="26"/>
      <c r="AI24" s="35"/>
    </row>
    <row r="25" spans="4:35" ht="33.75" customHeight="1">
      <c r="D25" s="42"/>
      <c r="E25" s="36" t="s">
        <v>65</v>
      </c>
      <c r="F25" s="37">
        <v>530</v>
      </c>
      <c r="G25" s="37">
        <v>535</v>
      </c>
      <c r="H25" s="37">
        <v>517</v>
      </c>
      <c r="I25" s="37">
        <v>525</v>
      </c>
      <c r="J25" s="38">
        <v>488</v>
      </c>
      <c r="K25" s="37">
        <v>527</v>
      </c>
      <c r="L25" s="68">
        <v>518</v>
      </c>
      <c r="M25" s="39">
        <v>523</v>
      </c>
      <c r="N25" s="40">
        <v>769</v>
      </c>
      <c r="O25" s="37">
        <v>4022</v>
      </c>
      <c r="P25" s="37"/>
      <c r="Q25" s="37"/>
      <c r="R25" s="41"/>
      <c r="S25" s="101">
        <v>510</v>
      </c>
      <c r="U25" s="26"/>
      <c r="AI25" s="35"/>
    </row>
    <row r="26" spans="4:35" ht="33.75" customHeight="1">
      <c r="D26" s="42"/>
      <c r="E26" s="36" t="s">
        <v>66</v>
      </c>
      <c r="F26" s="37">
        <v>550</v>
      </c>
      <c r="G26" s="37">
        <v>541</v>
      </c>
      <c r="H26" s="37">
        <v>540</v>
      </c>
      <c r="I26" s="37">
        <v>545</v>
      </c>
      <c r="J26" s="38">
        <v>508</v>
      </c>
      <c r="K26" s="37">
        <v>547</v>
      </c>
      <c r="L26" s="68">
        <v>536</v>
      </c>
      <c r="M26" s="39">
        <v>542</v>
      </c>
      <c r="N26" s="40">
        <v>575</v>
      </c>
      <c r="O26" s="37">
        <v>3117</v>
      </c>
      <c r="P26" s="37"/>
      <c r="Q26" s="37"/>
      <c r="R26" s="41"/>
      <c r="S26" s="101">
        <v>529</v>
      </c>
      <c r="U26" s="26"/>
      <c r="AI26" s="35"/>
    </row>
    <row r="27" spans="4:35" ht="33.75" customHeight="1">
      <c r="D27" s="42" t="s">
        <v>51</v>
      </c>
      <c r="E27" s="36" t="s">
        <v>67</v>
      </c>
      <c r="F27" s="37">
        <v>458</v>
      </c>
      <c r="G27" s="37">
        <v>484</v>
      </c>
      <c r="H27" s="37">
        <v>495</v>
      </c>
      <c r="I27" s="37">
        <v>500</v>
      </c>
      <c r="J27" s="38">
        <v>463</v>
      </c>
      <c r="K27" s="37">
        <v>490</v>
      </c>
      <c r="L27" s="68">
        <v>478</v>
      </c>
      <c r="M27" s="39">
        <v>482</v>
      </c>
      <c r="N27" s="40">
        <v>87</v>
      </c>
      <c r="O27" s="37">
        <v>419</v>
      </c>
      <c r="P27" s="37"/>
      <c r="Q27" s="37"/>
      <c r="R27" s="41"/>
      <c r="S27" s="101">
        <v>470</v>
      </c>
      <c r="U27" s="26"/>
      <c r="AI27" s="35"/>
    </row>
    <row r="28" spans="4:35" ht="33.75" customHeight="1">
      <c r="D28" s="42"/>
      <c r="E28" s="36" t="s">
        <v>68</v>
      </c>
      <c r="F28" s="37">
        <v>545</v>
      </c>
      <c r="G28" s="37">
        <v>542</v>
      </c>
      <c r="H28" s="37">
        <v>542</v>
      </c>
      <c r="I28" s="37">
        <v>542</v>
      </c>
      <c r="J28" s="38">
        <v>506</v>
      </c>
      <c r="K28" s="37">
        <v>545</v>
      </c>
      <c r="L28" s="68">
        <v>534</v>
      </c>
      <c r="M28" s="39">
        <v>541</v>
      </c>
      <c r="N28" s="40">
        <v>187</v>
      </c>
      <c r="O28" s="40">
        <v>1012</v>
      </c>
      <c r="P28" s="37"/>
      <c r="Q28" s="40"/>
      <c r="R28" s="41"/>
      <c r="S28" s="101">
        <v>528</v>
      </c>
      <c r="U28" s="26"/>
      <c r="AI28" s="35"/>
    </row>
    <row r="29" spans="4:35" ht="33.75" customHeight="1">
      <c r="D29" s="42"/>
      <c r="E29" s="36" t="s">
        <v>69</v>
      </c>
      <c r="F29" s="37">
        <v>512</v>
      </c>
      <c r="G29" s="37">
        <v>535</v>
      </c>
      <c r="H29" s="37">
        <v>534</v>
      </c>
      <c r="I29" s="37">
        <v>535</v>
      </c>
      <c r="J29" s="38">
        <v>514</v>
      </c>
      <c r="K29" s="37">
        <v>541</v>
      </c>
      <c r="L29" s="68">
        <v>522</v>
      </c>
      <c r="M29" s="39">
        <v>528</v>
      </c>
      <c r="N29" s="40">
        <v>1430</v>
      </c>
      <c r="O29" s="40">
        <v>7550</v>
      </c>
      <c r="P29" s="37"/>
      <c r="Q29" s="40"/>
      <c r="R29" s="41"/>
      <c r="S29" s="101">
        <v>515</v>
      </c>
      <c r="U29" s="26"/>
      <c r="AI29" s="35"/>
    </row>
    <row r="30" spans="4:35" ht="33.75" customHeight="1">
      <c r="D30" s="28"/>
      <c r="E30" s="36" t="s">
        <v>70</v>
      </c>
      <c r="F30" s="37">
        <v>516</v>
      </c>
      <c r="G30" s="37">
        <v>533</v>
      </c>
      <c r="H30" s="37">
        <v>533</v>
      </c>
      <c r="I30" s="37">
        <v>534</v>
      </c>
      <c r="J30" s="38">
        <v>505</v>
      </c>
      <c r="K30" s="37">
        <v>545</v>
      </c>
      <c r="L30" s="68">
        <v>522</v>
      </c>
      <c r="M30" s="39">
        <v>528</v>
      </c>
      <c r="N30" s="40">
        <v>1110</v>
      </c>
      <c r="O30" s="40">
        <v>5861</v>
      </c>
      <c r="P30" s="37"/>
      <c r="Q30" s="40"/>
      <c r="R30" s="41"/>
      <c r="S30" s="101">
        <v>515</v>
      </c>
      <c r="U30" s="26"/>
      <c r="AI30" s="35"/>
    </row>
    <row r="31" spans="4:35" ht="33.75" customHeight="1" thickBot="1">
      <c r="D31" s="28"/>
      <c r="E31" s="43" t="s">
        <v>71</v>
      </c>
      <c r="F31" s="44">
        <v>528</v>
      </c>
      <c r="G31" s="44">
        <v>551</v>
      </c>
      <c r="H31" s="44">
        <v>546</v>
      </c>
      <c r="I31" s="44">
        <v>543</v>
      </c>
      <c r="J31" s="46">
        <v>514</v>
      </c>
      <c r="K31" s="44">
        <v>542</v>
      </c>
      <c r="L31" s="45">
        <v>531</v>
      </c>
      <c r="M31" s="47">
        <v>538</v>
      </c>
      <c r="N31" s="48">
        <v>625</v>
      </c>
      <c r="O31" s="48">
        <v>3363</v>
      </c>
      <c r="P31" s="44"/>
      <c r="Q31" s="48"/>
      <c r="R31" s="49"/>
      <c r="S31" s="102">
        <v>525</v>
      </c>
      <c r="U31" s="26"/>
      <c r="AI31" s="35"/>
    </row>
    <row r="32" spans="4:35" ht="33.75" customHeight="1" thickTop="1" thickBot="1">
      <c r="D32" s="50"/>
      <c r="E32" s="51" t="s">
        <v>72</v>
      </c>
      <c r="F32" s="52"/>
      <c r="G32" s="52"/>
      <c r="H32" s="52"/>
      <c r="I32" s="52"/>
      <c r="J32" s="53"/>
      <c r="K32" s="52"/>
      <c r="L32" s="54"/>
      <c r="M32" s="69"/>
      <c r="N32" s="56">
        <v>12759</v>
      </c>
      <c r="O32" s="70">
        <v>68511</v>
      </c>
      <c r="P32" s="71">
        <v>537</v>
      </c>
      <c r="Q32" s="72">
        <v>524</v>
      </c>
      <c r="R32" s="60">
        <v>0.97579000000000005</v>
      </c>
      <c r="S32" s="73"/>
      <c r="U32" s="26"/>
      <c r="AI32" s="35"/>
    </row>
    <row r="33" spans="3:35" ht="33.75" customHeight="1">
      <c r="D33" s="62"/>
      <c r="E33" s="63" t="s">
        <v>73</v>
      </c>
      <c r="F33" s="64">
        <v>564</v>
      </c>
      <c r="G33" s="30">
        <v>566</v>
      </c>
      <c r="H33" s="30">
        <v>553</v>
      </c>
      <c r="I33" s="30">
        <v>562</v>
      </c>
      <c r="J33" s="31">
        <v>549</v>
      </c>
      <c r="K33" s="30">
        <v>557</v>
      </c>
      <c r="L33" s="65">
        <v>566</v>
      </c>
      <c r="M33" s="39">
        <v>560</v>
      </c>
      <c r="N33" s="33">
        <v>10200</v>
      </c>
      <c r="O33" s="37">
        <v>57120</v>
      </c>
      <c r="P33" s="30"/>
      <c r="Q33" s="30"/>
      <c r="R33" s="34"/>
      <c r="S33" s="100">
        <v>550</v>
      </c>
      <c r="U33" s="26"/>
      <c r="AI33" s="35"/>
    </row>
    <row r="34" spans="3:35" ht="33.75" customHeight="1">
      <c r="D34" s="42"/>
      <c r="E34" s="29" t="s">
        <v>74</v>
      </c>
      <c r="F34" s="30">
        <v>535</v>
      </c>
      <c r="G34" s="30">
        <v>558</v>
      </c>
      <c r="H34" s="30">
        <v>518</v>
      </c>
      <c r="I34" s="30">
        <v>546</v>
      </c>
      <c r="J34" s="31">
        <v>539</v>
      </c>
      <c r="K34" s="30">
        <v>542</v>
      </c>
      <c r="L34" s="68">
        <v>551</v>
      </c>
      <c r="M34" s="39">
        <v>543</v>
      </c>
      <c r="N34" s="33">
        <v>1540</v>
      </c>
      <c r="O34" s="37">
        <v>8362</v>
      </c>
      <c r="P34" s="30"/>
      <c r="Q34" s="30"/>
      <c r="R34" s="34"/>
      <c r="S34" s="100">
        <v>533</v>
      </c>
      <c r="U34" s="26"/>
      <c r="AI34" s="35"/>
    </row>
    <row r="35" spans="3:35" ht="33.75" customHeight="1">
      <c r="D35" s="42" t="s">
        <v>75</v>
      </c>
      <c r="E35" s="36" t="s">
        <v>76</v>
      </c>
      <c r="F35" s="37">
        <v>534</v>
      </c>
      <c r="G35" s="37">
        <v>555</v>
      </c>
      <c r="H35" s="37">
        <v>528</v>
      </c>
      <c r="I35" s="37">
        <v>544</v>
      </c>
      <c r="J35" s="38">
        <v>527</v>
      </c>
      <c r="K35" s="37">
        <v>539</v>
      </c>
      <c r="L35" s="74">
        <v>546</v>
      </c>
      <c r="M35" s="39">
        <v>538</v>
      </c>
      <c r="N35" s="33">
        <v>3070</v>
      </c>
      <c r="O35" s="37">
        <v>16517</v>
      </c>
      <c r="P35" s="30"/>
      <c r="Q35" s="30"/>
      <c r="R35" s="34"/>
      <c r="S35" s="100">
        <v>528</v>
      </c>
      <c r="U35" s="26"/>
      <c r="AI35" s="35"/>
    </row>
    <row r="36" spans="3:35" ht="33.75" customHeight="1">
      <c r="D36" s="42"/>
      <c r="E36" s="36" t="s">
        <v>77</v>
      </c>
      <c r="F36" s="37">
        <v>564</v>
      </c>
      <c r="G36" s="37">
        <v>555</v>
      </c>
      <c r="H36" s="37">
        <v>548</v>
      </c>
      <c r="I36" s="37">
        <v>564</v>
      </c>
      <c r="J36" s="38">
        <v>552</v>
      </c>
      <c r="K36" s="37">
        <v>559</v>
      </c>
      <c r="L36" s="74">
        <v>563</v>
      </c>
      <c r="M36" s="39">
        <v>559</v>
      </c>
      <c r="N36" s="33">
        <v>1770</v>
      </c>
      <c r="O36" s="37">
        <v>9894</v>
      </c>
      <c r="P36" s="30"/>
      <c r="Q36" s="30"/>
      <c r="R36" s="34"/>
      <c r="S36" s="100">
        <v>549</v>
      </c>
      <c r="U36" s="26"/>
      <c r="AI36" s="35"/>
    </row>
    <row r="37" spans="3:35" ht="33.75" customHeight="1">
      <c r="D37" s="42" t="s">
        <v>51</v>
      </c>
      <c r="E37" s="36" t="s">
        <v>78</v>
      </c>
      <c r="F37" s="37">
        <v>569</v>
      </c>
      <c r="G37" s="37">
        <v>560</v>
      </c>
      <c r="H37" s="37">
        <v>557</v>
      </c>
      <c r="I37" s="37">
        <v>567</v>
      </c>
      <c r="J37" s="38">
        <v>554</v>
      </c>
      <c r="K37" s="37">
        <v>561</v>
      </c>
      <c r="L37" s="68">
        <v>562</v>
      </c>
      <c r="M37" s="39">
        <v>561</v>
      </c>
      <c r="N37" s="33">
        <v>3150</v>
      </c>
      <c r="O37" s="37">
        <v>17672</v>
      </c>
      <c r="P37" s="30"/>
      <c r="Q37" s="30"/>
      <c r="R37" s="34"/>
      <c r="S37" s="100">
        <v>551</v>
      </c>
      <c r="U37" s="26"/>
      <c r="AI37" s="35"/>
    </row>
    <row r="38" spans="3:35" ht="33.75" customHeight="1">
      <c r="D38" s="42"/>
      <c r="E38" s="29" t="s">
        <v>79</v>
      </c>
      <c r="F38" s="30">
        <v>539</v>
      </c>
      <c r="G38" s="30">
        <v>560</v>
      </c>
      <c r="H38" s="30">
        <v>541</v>
      </c>
      <c r="I38" s="30">
        <v>544</v>
      </c>
      <c r="J38" s="31">
        <v>538</v>
      </c>
      <c r="K38" s="30">
        <v>545</v>
      </c>
      <c r="L38" s="68">
        <v>553</v>
      </c>
      <c r="M38" s="39">
        <v>544</v>
      </c>
      <c r="N38" s="33">
        <v>9900</v>
      </c>
      <c r="O38" s="37">
        <v>53856</v>
      </c>
      <c r="P38" s="30"/>
      <c r="Q38" s="30"/>
      <c r="R38" s="34"/>
      <c r="S38" s="100">
        <v>534</v>
      </c>
      <c r="U38" s="26"/>
      <c r="AI38" s="35"/>
    </row>
    <row r="39" spans="3:35" ht="33.75" customHeight="1" thickBot="1">
      <c r="D39" s="75"/>
      <c r="E39" s="43" t="s">
        <v>80</v>
      </c>
      <c r="F39" s="76">
        <v>578</v>
      </c>
      <c r="G39" s="44">
        <v>583</v>
      </c>
      <c r="H39" s="44">
        <v>573</v>
      </c>
      <c r="I39" s="44">
        <v>583</v>
      </c>
      <c r="J39" s="46">
        <v>571</v>
      </c>
      <c r="K39" s="44">
        <v>577</v>
      </c>
      <c r="L39" s="45">
        <v>575</v>
      </c>
      <c r="M39" s="77">
        <v>577</v>
      </c>
      <c r="N39" s="48">
        <v>10900</v>
      </c>
      <c r="O39" s="44">
        <v>62893</v>
      </c>
      <c r="P39" s="44"/>
      <c r="Q39" s="44"/>
      <c r="R39" s="49"/>
      <c r="S39" s="102">
        <v>567</v>
      </c>
      <c r="U39" s="26"/>
      <c r="AI39" s="35"/>
    </row>
    <row r="40" spans="3:35" ht="33.75" customHeight="1" thickTop="1" thickBot="1">
      <c r="D40" s="50"/>
      <c r="E40" s="51" t="s">
        <v>81</v>
      </c>
      <c r="F40" s="52"/>
      <c r="G40" s="52"/>
      <c r="H40" s="78"/>
      <c r="I40" s="78"/>
      <c r="J40" s="79"/>
      <c r="K40" s="52"/>
      <c r="L40" s="80"/>
      <c r="M40" s="69"/>
      <c r="N40" s="81">
        <v>40530</v>
      </c>
      <c r="O40" s="57">
        <v>226314</v>
      </c>
      <c r="P40" s="58">
        <v>558</v>
      </c>
      <c r="Q40" s="59">
        <v>548</v>
      </c>
      <c r="R40" s="60">
        <v>0.98207999999999995</v>
      </c>
      <c r="S40" s="61"/>
      <c r="U40" s="26"/>
      <c r="AI40" s="35"/>
    </row>
    <row r="41" spans="3:35" ht="33.75" customHeight="1">
      <c r="D41" s="42"/>
      <c r="E41" s="29" t="s">
        <v>82</v>
      </c>
      <c r="F41" s="30">
        <v>565</v>
      </c>
      <c r="G41" s="30">
        <v>564</v>
      </c>
      <c r="H41" s="64">
        <v>560</v>
      </c>
      <c r="I41" s="64">
        <v>566</v>
      </c>
      <c r="J41" s="65">
        <v>543</v>
      </c>
      <c r="K41" s="64">
        <v>557</v>
      </c>
      <c r="L41" s="65">
        <v>567</v>
      </c>
      <c r="M41" s="66">
        <v>562</v>
      </c>
      <c r="N41" s="67">
        <v>5840</v>
      </c>
      <c r="O41" s="67">
        <v>32821</v>
      </c>
      <c r="P41" s="67"/>
      <c r="Q41" s="67"/>
      <c r="R41" s="34"/>
      <c r="S41" s="103">
        <v>551</v>
      </c>
      <c r="U41" s="26"/>
      <c r="AI41" s="35"/>
    </row>
    <row r="42" spans="3:35" ht="33.75" customHeight="1">
      <c r="D42" s="42" t="s">
        <v>83</v>
      </c>
      <c r="E42" s="36" t="s">
        <v>84</v>
      </c>
      <c r="F42" s="37">
        <v>551</v>
      </c>
      <c r="G42" s="37">
        <v>552</v>
      </c>
      <c r="H42" s="37">
        <v>546</v>
      </c>
      <c r="I42" s="37">
        <v>549</v>
      </c>
      <c r="J42" s="38">
        <v>530</v>
      </c>
      <c r="K42" s="37">
        <v>547</v>
      </c>
      <c r="L42" s="82">
        <v>555</v>
      </c>
      <c r="M42" s="39">
        <v>549</v>
      </c>
      <c r="N42" s="40">
        <v>1710</v>
      </c>
      <c r="O42" s="40">
        <v>9388</v>
      </c>
      <c r="P42" s="40"/>
      <c r="Q42" s="40"/>
      <c r="R42" s="41"/>
      <c r="S42" s="101">
        <v>538</v>
      </c>
      <c r="U42" s="26"/>
      <c r="AI42" s="35"/>
    </row>
    <row r="43" spans="3:35" ht="33.75" customHeight="1">
      <c r="D43" s="42"/>
      <c r="E43" s="36" t="s">
        <v>85</v>
      </c>
      <c r="F43" s="37">
        <v>458</v>
      </c>
      <c r="G43" s="37">
        <v>459</v>
      </c>
      <c r="H43" s="37">
        <v>464</v>
      </c>
      <c r="I43" s="37">
        <v>474</v>
      </c>
      <c r="J43" s="68">
        <v>450</v>
      </c>
      <c r="K43" s="37">
        <v>464</v>
      </c>
      <c r="L43" s="82">
        <v>470</v>
      </c>
      <c r="M43" s="39">
        <v>463</v>
      </c>
      <c r="N43" s="40">
        <v>0</v>
      </c>
      <c r="O43" s="40">
        <v>0</v>
      </c>
      <c r="P43" s="40"/>
      <c r="Q43" s="40"/>
      <c r="R43" s="41"/>
      <c r="S43" s="101">
        <v>454</v>
      </c>
      <c r="U43" s="26"/>
      <c r="AI43" s="35"/>
    </row>
    <row r="44" spans="3:35" ht="33.75" customHeight="1">
      <c r="D44" s="42" t="s">
        <v>51</v>
      </c>
      <c r="E44" s="29" t="s">
        <v>86</v>
      </c>
      <c r="F44" s="30">
        <v>465</v>
      </c>
      <c r="G44" s="30">
        <v>497</v>
      </c>
      <c r="H44" s="30">
        <v>488</v>
      </c>
      <c r="I44" s="30">
        <v>489</v>
      </c>
      <c r="J44" s="31">
        <v>465</v>
      </c>
      <c r="K44" s="30">
        <v>478</v>
      </c>
      <c r="L44" s="68">
        <v>488</v>
      </c>
      <c r="M44" s="39">
        <v>482</v>
      </c>
      <c r="N44" s="33">
        <v>511</v>
      </c>
      <c r="O44" s="40">
        <v>2463</v>
      </c>
      <c r="P44" s="33"/>
      <c r="Q44" s="33"/>
      <c r="R44" s="34"/>
      <c r="S44" s="101">
        <v>472</v>
      </c>
      <c r="U44" s="26"/>
      <c r="AI44" s="35"/>
    </row>
    <row r="45" spans="3:35" ht="33.75" customHeight="1" thickBot="1">
      <c r="D45" s="75"/>
      <c r="E45" s="43" t="s">
        <v>87</v>
      </c>
      <c r="F45" s="44">
        <v>473</v>
      </c>
      <c r="G45" s="44">
        <v>508</v>
      </c>
      <c r="H45" s="44">
        <v>480</v>
      </c>
      <c r="I45" s="44">
        <v>481</v>
      </c>
      <c r="J45" s="46">
        <v>467</v>
      </c>
      <c r="K45" s="44">
        <v>482</v>
      </c>
      <c r="L45" s="82">
        <v>491</v>
      </c>
      <c r="M45" s="47">
        <v>481</v>
      </c>
      <c r="N45" s="48">
        <v>147</v>
      </c>
      <c r="O45" s="48">
        <v>707</v>
      </c>
      <c r="P45" s="48"/>
      <c r="Q45" s="48"/>
      <c r="R45" s="49"/>
      <c r="S45" s="102">
        <v>471</v>
      </c>
      <c r="U45" s="26"/>
      <c r="AI45" s="35"/>
    </row>
    <row r="46" spans="3:35" ht="33.75" customHeight="1" thickTop="1" thickBot="1">
      <c r="D46" s="83"/>
      <c r="E46" s="51" t="s">
        <v>88</v>
      </c>
      <c r="F46" s="52"/>
      <c r="G46" s="52"/>
      <c r="H46" s="52"/>
      <c r="I46" s="52"/>
      <c r="J46" s="53"/>
      <c r="K46" s="52"/>
      <c r="L46" s="84"/>
      <c r="M46" s="85"/>
      <c r="N46" s="81">
        <v>8208</v>
      </c>
      <c r="O46" s="81">
        <v>45379</v>
      </c>
      <c r="P46" s="86">
        <v>553</v>
      </c>
      <c r="Q46" s="87">
        <v>542</v>
      </c>
      <c r="R46" s="60">
        <v>0.98011000000000004</v>
      </c>
      <c r="S46" s="61"/>
      <c r="U46" s="26"/>
    </row>
    <row r="47" spans="3:35" ht="21.95" customHeight="1" thickTop="1">
      <c r="E47" s="88"/>
      <c r="F47" s="88"/>
      <c r="G47" s="88"/>
      <c r="H47" s="88"/>
      <c r="I47" s="88"/>
      <c r="J47" s="88"/>
      <c r="K47" s="88"/>
      <c r="L47" s="89"/>
      <c r="M47" s="88"/>
      <c r="N47" s="88"/>
      <c r="O47" s="88"/>
      <c r="P47" s="88"/>
      <c r="Q47" s="88"/>
      <c r="R47" s="88"/>
      <c r="S47" s="90"/>
      <c r="U47" s="26"/>
    </row>
    <row r="48" spans="3:35" ht="17.25" customHeight="1">
      <c r="C48" s="248" t="s">
        <v>89</v>
      </c>
      <c r="D48" s="248"/>
      <c r="E48" s="91" t="s">
        <v>90</v>
      </c>
      <c r="F48" s="91"/>
      <c r="G48" s="91"/>
      <c r="H48" s="91"/>
      <c r="I48" s="91"/>
      <c r="J48" s="91"/>
      <c r="K48" s="91"/>
      <c r="L48" s="91"/>
      <c r="M48" s="91"/>
      <c r="N48" s="91"/>
      <c r="O48" s="91"/>
      <c r="P48" s="91"/>
      <c r="Q48" s="91"/>
      <c r="R48" s="91"/>
      <c r="S48" s="91"/>
      <c r="U48" s="26"/>
    </row>
    <row r="49" spans="3:21" ht="17.25">
      <c r="C49" s="241" t="s">
        <v>91</v>
      </c>
      <c r="D49" s="241"/>
      <c r="E49" s="91" t="s">
        <v>92</v>
      </c>
      <c r="F49" s="92"/>
      <c r="G49" s="92"/>
      <c r="H49" s="92"/>
      <c r="I49" s="92"/>
      <c r="J49" s="92"/>
      <c r="K49" s="92"/>
      <c r="L49" s="92"/>
      <c r="M49" s="92"/>
      <c r="N49" s="92"/>
      <c r="O49" s="92"/>
      <c r="P49" s="92"/>
      <c r="Q49" s="92"/>
      <c r="R49" s="92"/>
      <c r="S49" s="92"/>
      <c r="U49" s="26"/>
    </row>
    <row r="50" spans="3:21" ht="17.25">
      <c r="C50" s="241" t="s">
        <v>93</v>
      </c>
      <c r="D50" s="241"/>
      <c r="E50" s="91" t="s">
        <v>94</v>
      </c>
      <c r="F50" s="92"/>
      <c r="G50" s="92"/>
      <c r="H50" s="92"/>
      <c r="I50" s="92"/>
      <c r="J50" s="92"/>
      <c r="K50" s="92"/>
      <c r="L50" s="92"/>
      <c r="M50" s="92"/>
      <c r="N50" s="92"/>
      <c r="O50" s="92"/>
      <c r="P50" s="92"/>
      <c r="Q50" s="92"/>
      <c r="R50" s="92"/>
      <c r="S50" s="92"/>
      <c r="U50" s="26"/>
    </row>
    <row r="51" spans="3:21" ht="17.25">
      <c r="C51" s="93"/>
      <c r="D51" s="94"/>
      <c r="E51" s="95"/>
      <c r="F51" s="96"/>
      <c r="G51" s="96"/>
      <c r="H51" s="96"/>
      <c r="I51" s="96"/>
      <c r="J51" s="92"/>
      <c r="K51" s="96"/>
      <c r="L51" s="96"/>
      <c r="M51" s="96"/>
      <c r="N51" s="96"/>
      <c r="O51" s="96"/>
      <c r="P51" s="96"/>
      <c r="Q51" s="96"/>
      <c r="R51" s="96"/>
      <c r="S51" s="96"/>
    </row>
    <row r="52" spans="3:21" ht="9" customHeight="1">
      <c r="C52" s="93"/>
      <c r="D52" s="94"/>
      <c r="E52" s="95"/>
      <c r="F52" s="96"/>
      <c r="G52" s="96"/>
      <c r="H52" s="96"/>
      <c r="I52" s="96"/>
      <c r="J52" s="92"/>
      <c r="K52" s="96"/>
      <c r="L52" s="96"/>
      <c r="M52" s="96"/>
      <c r="N52" s="96"/>
      <c r="O52" s="96"/>
      <c r="P52" s="96"/>
      <c r="Q52" s="96"/>
      <c r="R52" s="96"/>
      <c r="S52" s="96"/>
    </row>
    <row r="61" spans="3:21" ht="17.25">
      <c r="D61" s="97"/>
      <c r="E61" s="98"/>
      <c r="F61" s="92"/>
      <c r="G61" s="92"/>
      <c r="H61" s="92"/>
      <c r="I61" s="92"/>
      <c r="J61" s="92"/>
      <c r="K61" s="92"/>
      <c r="L61" s="92"/>
      <c r="M61" s="92"/>
      <c r="N61" s="92"/>
      <c r="O61" s="92"/>
      <c r="P61" s="92"/>
      <c r="Q61" s="92"/>
      <c r="R61" s="92"/>
      <c r="S61" s="92"/>
    </row>
    <row r="62" spans="3:21" ht="17.25">
      <c r="D62" s="97"/>
      <c r="E62" s="98"/>
      <c r="F62" s="92"/>
      <c r="G62" s="92"/>
      <c r="H62" s="92"/>
      <c r="I62" s="92"/>
      <c r="J62" s="92"/>
      <c r="K62" s="92"/>
      <c r="L62" s="92"/>
      <c r="M62" s="92"/>
      <c r="N62" s="92"/>
      <c r="O62" s="92"/>
      <c r="P62" s="92"/>
      <c r="Q62" s="92"/>
      <c r="R62" s="92"/>
      <c r="S62" s="92"/>
    </row>
    <row r="63" spans="3:21" ht="17.25">
      <c r="D63" s="97"/>
      <c r="E63" s="98"/>
      <c r="F63" s="98"/>
      <c r="G63" s="98"/>
      <c r="H63" s="98"/>
      <c r="I63" s="98"/>
      <c r="J63" s="98"/>
      <c r="K63" s="98"/>
      <c r="L63" s="98"/>
      <c r="M63" s="98"/>
      <c r="N63" s="98"/>
      <c r="O63" s="98"/>
      <c r="P63" s="98"/>
      <c r="Q63" s="98"/>
      <c r="R63" s="98"/>
      <c r="S63" s="98"/>
    </row>
    <row r="64" spans="3:21" ht="17.25">
      <c r="D64" s="97"/>
      <c r="E64" s="98"/>
      <c r="F64" s="92"/>
      <c r="G64" s="92"/>
      <c r="H64" s="92"/>
      <c r="I64" s="92"/>
      <c r="J64" s="92"/>
      <c r="K64" s="92"/>
      <c r="L64" s="92"/>
      <c r="M64" s="92"/>
      <c r="N64" s="92"/>
      <c r="O64" s="92"/>
      <c r="P64" s="92"/>
      <c r="Q64" s="92"/>
      <c r="R64" s="92"/>
      <c r="S64" s="92"/>
    </row>
    <row r="65" spans="4:19" ht="17.25">
      <c r="D65" s="97"/>
      <c r="E65" s="98"/>
      <c r="F65" s="92"/>
      <c r="G65" s="92"/>
      <c r="H65" s="92"/>
      <c r="I65" s="92"/>
      <c r="J65" s="92"/>
      <c r="K65" s="92"/>
      <c r="L65" s="92"/>
      <c r="M65" s="92"/>
      <c r="N65" s="92"/>
      <c r="O65" s="92"/>
      <c r="P65" s="92"/>
      <c r="Q65" s="92"/>
      <c r="R65" s="92"/>
      <c r="S65" s="92"/>
    </row>
    <row r="66" spans="4:19" ht="17.25">
      <c r="D66" s="98"/>
      <c r="E66" s="98"/>
      <c r="F66" s="92"/>
      <c r="G66" s="92"/>
      <c r="H66" s="92"/>
      <c r="I66" s="92"/>
      <c r="J66" s="92"/>
      <c r="K66" s="92"/>
      <c r="L66" s="92"/>
      <c r="M66" s="92"/>
      <c r="N66" s="92"/>
      <c r="O66" s="92"/>
      <c r="P66" s="92"/>
      <c r="Q66" s="92"/>
      <c r="R66" s="92"/>
      <c r="S66" s="92"/>
    </row>
    <row r="67" spans="4:19" ht="17.25">
      <c r="D67" s="97"/>
      <c r="E67" s="98"/>
      <c r="F67" s="92"/>
      <c r="G67" s="92"/>
      <c r="H67" s="92"/>
      <c r="I67" s="92"/>
      <c r="J67" s="92"/>
      <c r="K67" s="92"/>
      <c r="L67" s="92"/>
      <c r="M67" s="92"/>
      <c r="N67" s="92"/>
      <c r="O67" s="92"/>
      <c r="P67" s="92"/>
      <c r="Q67" s="92"/>
      <c r="R67" s="92"/>
      <c r="S67" s="92"/>
    </row>
    <row r="68" spans="4:19" ht="17.25">
      <c r="D68" s="97"/>
      <c r="E68" s="98"/>
      <c r="F68" s="92"/>
      <c r="G68" s="92"/>
      <c r="H68" s="92"/>
      <c r="I68" s="92"/>
      <c r="J68" s="92"/>
      <c r="K68" s="92"/>
      <c r="L68" s="92"/>
      <c r="M68" s="92"/>
      <c r="N68" s="92"/>
      <c r="O68" s="92"/>
      <c r="P68" s="92"/>
      <c r="Q68" s="92"/>
      <c r="R68" s="92"/>
      <c r="S68" s="92"/>
    </row>
    <row r="69" spans="4:19" ht="17.25">
      <c r="D69" s="97"/>
      <c r="E69" s="98"/>
      <c r="F69" s="92"/>
      <c r="G69" s="92"/>
      <c r="H69" s="92"/>
      <c r="I69" s="92"/>
      <c r="J69" s="92"/>
      <c r="K69" s="92"/>
      <c r="L69" s="92"/>
      <c r="M69" s="92"/>
      <c r="N69" s="92"/>
      <c r="O69" s="92"/>
      <c r="P69" s="92"/>
      <c r="Q69" s="92"/>
      <c r="R69" s="92"/>
      <c r="S69" s="92"/>
    </row>
    <row r="70" spans="4:19" ht="17.25">
      <c r="D70" s="98"/>
      <c r="E70" s="98"/>
      <c r="F70" s="92"/>
      <c r="G70" s="92"/>
      <c r="H70" s="92"/>
      <c r="I70" s="92"/>
      <c r="J70" s="92"/>
      <c r="K70" s="92"/>
      <c r="L70" s="92"/>
      <c r="M70" s="92"/>
      <c r="N70" s="92"/>
      <c r="O70" s="92"/>
      <c r="P70" s="92"/>
      <c r="Q70" s="92"/>
      <c r="R70" s="92"/>
      <c r="S70" s="92"/>
    </row>
    <row r="71" spans="4:19" ht="17.25">
      <c r="D71" s="97"/>
      <c r="E71" s="98"/>
      <c r="F71" s="92"/>
      <c r="G71" s="92"/>
      <c r="H71" s="92"/>
      <c r="I71" s="92"/>
      <c r="J71" s="92"/>
      <c r="K71" s="92"/>
      <c r="L71" s="92"/>
      <c r="M71" s="92"/>
      <c r="N71" s="92"/>
      <c r="O71" s="92"/>
      <c r="P71" s="92"/>
      <c r="Q71" s="92"/>
      <c r="R71" s="92"/>
      <c r="S71" s="92"/>
    </row>
    <row r="72" spans="4:19" ht="17.25">
      <c r="D72" s="97"/>
      <c r="E72" s="98"/>
      <c r="F72" s="92"/>
      <c r="G72" s="92"/>
      <c r="H72" s="92"/>
      <c r="I72" s="92"/>
      <c r="J72" s="92"/>
      <c r="K72" s="92"/>
      <c r="L72" s="92"/>
      <c r="M72" s="92"/>
      <c r="N72" s="92"/>
      <c r="O72" s="92"/>
      <c r="P72" s="92"/>
      <c r="Q72" s="92"/>
      <c r="R72" s="92"/>
      <c r="S72" s="92"/>
    </row>
    <row r="73" spans="4:19" ht="17.25">
      <c r="D73" s="97"/>
      <c r="E73" s="98"/>
      <c r="F73" s="92"/>
      <c r="G73" s="92"/>
      <c r="H73" s="92"/>
      <c r="I73" s="92"/>
      <c r="J73" s="92"/>
      <c r="K73" s="92"/>
      <c r="L73" s="92"/>
      <c r="M73" s="92"/>
      <c r="N73" s="92"/>
      <c r="O73" s="92"/>
      <c r="P73" s="92"/>
      <c r="Q73" s="92"/>
      <c r="R73" s="92"/>
      <c r="S73" s="92"/>
    </row>
    <row r="74" spans="4:19" ht="17.25">
      <c r="D74" s="97"/>
      <c r="E74" s="98"/>
      <c r="F74" s="98"/>
      <c r="G74" s="98"/>
      <c r="H74" s="98"/>
      <c r="I74" s="98"/>
      <c r="J74" s="98"/>
      <c r="K74" s="98"/>
      <c r="L74" s="98"/>
      <c r="M74" s="98"/>
      <c r="N74" s="98"/>
      <c r="O74" s="98"/>
      <c r="P74" s="98"/>
      <c r="Q74" s="98"/>
      <c r="R74" s="98"/>
      <c r="S74" s="98"/>
    </row>
    <row r="75" spans="4:19" ht="17.25">
      <c r="D75" s="97"/>
      <c r="E75" s="98"/>
      <c r="F75" s="92"/>
      <c r="G75" s="92"/>
      <c r="H75" s="92"/>
      <c r="I75" s="92"/>
      <c r="J75" s="92"/>
      <c r="K75" s="92"/>
      <c r="L75" s="92"/>
      <c r="M75" s="92"/>
      <c r="N75" s="92"/>
      <c r="O75" s="92"/>
      <c r="P75" s="92"/>
      <c r="Q75" s="92"/>
      <c r="R75" s="92"/>
      <c r="S75" s="92"/>
    </row>
    <row r="76" spans="4:19" ht="17.25">
      <c r="D76" s="98"/>
      <c r="E76" s="98"/>
      <c r="F76" s="92"/>
      <c r="G76" s="92"/>
      <c r="H76" s="92"/>
      <c r="I76" s="92"/>
      <c r="J76" s="92"/>
      <c r="K76" s="92"/>
      <c r="L76" s="92"/>
      <c r="M76" s="92"/>
      <c r="N76" s="92"/>
      <c r="O76" s="92"/>
      <c r="P76" s="92"/>
      <c r="Q76" s="92"/>
      <c r="R76" s="92"/>
      <c r="S76" s="92"/>
    </row>
    <row r="77" spans="4:19" ht="17.25">
      <c r="D77" s="98"/>
      <c r="E77" s="98"/>
      <c r="F77" s="92"/>
      <c r="G77" s="92"/>
      <c r="H77" s="92"/>
      <c r="I77" s="92"/>
      <c r="J77" s="92"/>
      <c r="K77" s="92"/>
      <c r="L77" s="92"/>
      <c r="M77" s="92"/>
      <c r="N77" s="92"/>
      <c r="O77" s="92"/>
      <c r="P77" s="92"/>
      <c r="Q77" s="92"/>
      <c r="R77" s="92"/>
      <c r="S77" s="92"/>
    </row>
    <row r="78" spans="4:19" ht="17.25">
      <c r="D78" s="98"/>
      <c r="E78" s="98"/>
      <c r="F78" s="92"/>
      <c r="G78" s="92"/>
      <c r="H78" s="92"/>
      <c r="I78" s="92"/>
      <c r="J78" s="92"/>
      <c r="K78" s="92"/>
      <c r="L78" s="92"/>
      <c r="M78" s="92"/>
      <c r="N78" s="92"/>
      <c r="O78" s="92"/>
      <c r="P78" s="92"/>
      <c r="Q78" s="92"/>
      <c r="R78" s="92"/>
      <c r="S78" s="92"/>
    </row>
    <row r="79" spans="4:19" ht="17.25">
      <c r="D79" s="97"/>
      <c r="E79" s="98"/>
      <c r="F79" s="92"/>
      <c r="G79" s="92"/>
      <c r="H79" s="92"/>
      <c r="I79" s="92"/>
      <c r="J79" s="92"/>
      <c r="K79" s="92"/>
      <c r="L79" s="92"/>
      <c r="M79" s="92"/>
      <c r="N79" s="92"/>
      <c r="O79" s="92"/>
      <c r="P79" s="92"/>
      <c r="Q79" s="92"/>
      <c r="R79" s="92"/>
      <c r="S79" s="92"/>
    </row>
    <row r="80" spans="4:19" ht="17.25">
      <c r="D80" s="97"/>
      <c r="E80" s="98"/>
      <c r="F80" s="92"/>
      <c r="G80" s="92"/>
      <c r="H80" s="92"/>
      <c r="I80" s="92"/>
      <c r="J80" s="92"/>
      <c r="K80" s="92"/>
      <c r="L80" s="92"/>
      <c r="M80" s="92"/>
      <c r="N80" s="92"/>
      <c r="O80" s="92"/>
      <c r="P80" s="92"/>
      <c r="Q80" s="92"/>
      <c r="R80" s="92"/>
      <c r="S80" s="92"/>
    </row>
    <row r="81" spans="4:19" ht="17.25">
      <c r="D81" s="97"/>
      <c r="E81" s="98"/>
      <c r="F81" s="98"/>
      <c r="G81" s="98"/>
      <c r="H81" s="98"/>
      <c r="I81" s="98"/>
      <c r="J81" s="98"/>
      <c r="K81" s="98"/>
      <c r="L81" s="98"/>
      <c r="M81" s="98"/>
      <c r="N81" s="98"/>
      <c r="O81" s="98"/>
      <c r="P81" s="98"/>
      <c r="Q81" s="98"/>
      <c r="R81" s="98"/>
      <c r="S81" s="98"/>
    </row>
    <row r="82" spans="4:19" ht="17.25">
      <c r="D82" s="99"/>
      <c r="E82" s="97"/>
      <c r="F82" s="92"/>
      <c r="G82" s="92"/>
      <c r="H82" s="92"/>
      <c r="I82" s="92"/>
      <c r="J82" s="92"/>
      <c r="K82" s="92"/>
      <c r="L82" s="92"/>
      <c r="M82" s="92"/>
      <c r="N82" s="92"/>
      <c r="O82" s="92"/>
      <c r="P82" s="92"/>
      <c r="Q82" s="92"/>
      <c r="R82" s="92"/>
      <c r="S82" s="92"/>
    </row>
    <row r="83" spans="4:19">
      <c r="D83" s="88"/>
      <c r="E83" s="88"/>
      <c r="F83" s="88"/>
      <c r="G83" s="88"/>
      <c r="H83" s="88"/>
      <c r="I83" s="88"/>
      <c r="J83" s="88"/>
      <c r="K83" s="88"/>
      <c r="L83" s="88"/>
      <c r="M83" s="88"/>
      <c r="N83" s="88"/>
      <c r="O83" s="88"/>
      <c r="P83" s="88"/>
      <c r="Q83" s="88"/>
      <c r="R83" s="88"/>
      <c r="S83" s="88"/>
    </row>
    <row r="84" spans="4:19">
      <c r="D84" s="88"/>
      <c r="E84" s="88"/>
      <c r="F84" s="88"/>
      <c r="G84" s="88"/>
      <c r="H84" s="88"/>
      <c r="I84" s="88"/>
      <c r="J84" s="88"/>
      <c r="K84" s="88"/>
      <c r="L84" s="88"/>
      <c r="M84" s="88"/>
      <c r="N84" s="88"/>
      <c r="O84" s="88"/>
      <c r="P84" s="88"/>
      <c r="Q84" s="88"/>
      <c r="R84" s="88"/>
      <c r="S84" s="88"/>
    </row>
  </sheetData>
  <mergeCells count="13">
    <mergeCell ref="C50:D50"/>
    <mergeCell ref="P6:P7"/>
    <mergeCell ref="Q6:Q7"/>
    <mergeCell ref="R6:R7"/>
    <mergeCell ref="S6:S7"/>
    <mergeCell ref="C48:D48"/>
    <mergeCell ref="C49:D49"/>
    <mergeCell ref="D6:D7"/>
    <mergeCell ref="E6:E7"/>
    <mergeCell ref="F6:L6"/>
    <mergeCell ref="M6:M7"/>
    <mergeCell ref="N6:N7"/>
    <mergeCell ref="O6:O7"/>
  </mergeCells>
  <phoneticPr fontId="1"/>
  <printOptions horizontalCentered="1"/>
  <pageMargins left="0.59055118110236227" right="0.43307086614173229" top="0.78740157480314965" bottom="0.59055118110236227" header="0.51181102362204722" footer="0.23622047244094491"/>
  <pageSetup paperSize="9" scale="52"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25"/>
  <sheetViews>
    <sheetView zoomScaleNormal="100" zoomScaleSheetLayoutView="85" workbookViewId="0">
      <selection sqref="A1:XFD1"/>
    </sheetView>
  </sheetViews>
  <sheetFormatPr defaultRowHeight="13.5"/>
  <cols>
    <col min="1" max="1" width="2.75" customWidth="1"/>
    <col min="2" max="2" width="14.75" customWidth="1"/>
    <col min="3" max="10" width="7.75" customWidth="1"/>
    <col min="11" max="11" width="22.125" customWidth="1"/>
    <col min="12" max="12" width="13.25" customWidth="1"/>
  </cols>
  <sheetData>
    <row r="1" spans="1:30" ht="9" customHeight="1"/>
    <row r="2" spans="1:30" ht="17.25">
      <c r="A2" s="105" t="s">
        <v>95</v>
      </c>
    </row>
    <row r="3" spans="1:30" ht="13.5" customHeight="1">
      <c r="A3" s="105"/>
    </row>
    <row r="4" spans="1:30">
      <c r="A4" t="s">
        <v>96</v>
      </c>
    </row>
    <row r="5" spans="1:30">
      <c r="B5" s="200"/>
      <c r="C5" s="200"/>
      <c r="D5" s="200"/>
      <c r="E5" s="200"/>
      <c r="F5" s="200"/>
      <c r="G5" s="200"/>
      <c r="H5" s="200"/>
      <c r="I5" s="200"/>
      <c r="J5" s="200"/>
    </row>
    <row r="6" spans="1:30" ht="17.25">
      <c r="B6" s="220" t="s">
        <v>137</v>
      </c>
      <c r="C6" s="201"/>
      <c r="D6" s="201"/>
      <c r="E6" s="201"/>
      <c r="F6" s="201"/>
      <c r="G6" s="201"/>
      <c r="H6" s="201"/>
      <c r="I6" s="201"/>
      <c r="J6" s="221" t="s">
        <v>117</v>
      </c>
      <c r="K6" s="198"/>
      <c r="L6" s="198"/>
      <c r="M6" s="198"/>
      <c r="N6" s="198"/>
      <c r="O6" s="198"/>
      <c r="P6" s="198"/>
      <c r="Q6" s="198"/>
      <c r="R6" s="198"/>
      <c r="S6" s="198"/>
      <c r="T6" s="198"/>
      <c r="U6" s="198"/>
      <c r="V6" s="198"/>
      <c r="W6" s="198"/>
      <c r="X6" s="198"/>
      <c r="Y6" s="198"/>
      <c r="Z6" s="198"/>
      <c r="AA6" s="198"/>
      <c r="AB6" s="198"/>
      <c r="AC6" s="198"/>
      <c r="AD6" s="198"/>
    </row>
    <row r="7" spans="1:30" ht="5.25" customHeight="1">
      <c r="B7" s="220"/>
      <c r="C7" s="201"/>
      <c r="D7" s="201"/>
      <c r="E7" s="201"/>
      <c r="F7" s="201"/>
      <c r="G7" s="201"/>
      <c r="H7" s="201"/>
      <c r="I7" s="201"/>
      <c r="J7" s="202"/>
      <c r="K7" s="198"/>
      <c r="L7" s="198"/>
      <c r="M7" s="198"/>
      <c r="N7" s="198"/>
      <c r="O7" s="198"/>
      <c r="P7" s="198"/>
      <c r="Q7" s="198"/>
      <c r="R7" s="198"/>
      <c r="S7" s="198"/>
      <c r="T7" s="198"/>
      <c r="U7" s="198"/>
      <c r="V7" s="198"/>
      <c r="W7" s="198"/>
      <c r="X7" s="198"/>
      <c r="Y7" s="198"/>
      <c r="Z7" s="198"/>
      <c r="AA7" s="198"/>
      <c r="AB7" s="198"/>
      <c r="AC7" s="198"/>
      <c r="AD7" s="198"/>
    </row>
    <row r="8" spans="1:30" ht="17.25" customHeight="1">
      <c r="B8" s="262" t="s">
        <v>133</v>
      </c>
      <c r="C8" s="263" t="s">
        <v>118</v>
      </c>
      <c r="D8" s="263"/>
      <c r="E8" s="263"/>
      <c r="F8" s="263"/>
      <c r="G8" s="263" t="s">
        <v>119</v>
      </c>
      <c r="H8" s="263"/>
      <c r="I8" s="263"/>
      <c r="J8" s="263"/>
      <c r="K8" s="260" t="s">
        <v>132</v>
      </c>
    </row>
    <row r="9" spans="1:30" ht="17.25" customHeight="1">
      <c r="B9" s="262"/>
      <c r="C9" s="212" t="s">
        <v>120</v>
      </c>
      <c r="D9" s="212" t="s">
        <v>121</v>
      </c>
      <c r="E9" s="212" t="s">
        <v>122</v>
      </c>
      <c r="F9" s="212" t="s">
        <v>123</v>
      </c>
      <c r="G9" s="212" t="s">
        <v>120</v>
      </c>
      <c r="H9" s="212" t="s">
        <v>121</v>
      </c>
      <c r="I9" s="212" t="s">
        <v>122</v>
      </c>
      <c r="J9" s="212" t="s">
        <v>123</v>
      </c>
      <c r="K9" s="261"/>
    </row>
    <row r="10" spans="1:30" s="206" customFormat="1" ht="30" customHeight="1">
      <c r="B10" s="209" t="s">
        <v>124</v>
      </c>
      <c r="C10" s="210">
        <v>8810</v>
      </c>
      <c r="D10" s="210">
        <v>8310</v>
      </c>
      <c r="E10" s="210">
        <v>8160</v>
      </c>
      <c r="F10" s="210">
        <v>8100</v>
      </c>
      <c r="G10" s="210">
        <v>7650</v>
      </c>
      <c r="H10" s="210">
        <v>7150</v>
      </c>
      <c r="I10" s="210">
        <v>7000</v>
      </c>
      <c r="J10" s="210">
        <v>6940</v>
      </c>
      <c r="K10" s="223" t="s">
        <v>130</v>
      </c>
    </row>
    <row r="11" spans="1:30" s="206" customFormat="1" ht="30" customHeight="1">
      <c r="B11" s="209" t="s">
        <v>129</v>
      </c>
      <c r="C11" s="210">
        <v>6510</v>
      </c>
      <c r="D11" s="210">
        <v>6010</v>
      </c>
      <c r="E11" s="210">
        <v>5860</v>
      </c>
      <c r="F11" s="210">
        <v>5800</v>
      </c>
      <c r="G11" s="210">
        <v>5350</v>
      </c>
      <c r="H11" s="210">
        <v>4850</v>
      </c>
      <c r="I11" s="210">
        <v>4700</v>
      </c>
      <c r="J11" s="210">
        <v>4640</v>
      </c>
      <c r="K11" s="224" t="s">
        <v>131</v>
      </c>
    </row>
    <row r="12" spans="1:30" ht="14.25" customHeight="1">
      <c r="B12" s="214"/>
      <c r="C12" s="215"/>
      <c r="D12" s="216"/>
      <c r="E12" s="216"/>
      <c r="F12" s="216"/>
      <c r="G12" s="216"/>
      <c r="H12" s="216"/>
      <c r="I12" s="216"/>
      <c r="J12" s="216"/>
    </row>
    <row r="13" spans="1:30">
      <c r="B13" s="217"/>
      <c r="C13" s="201"/>
      <c r="D13" s="201"/>
      <c r="E13" s="201"/>
      <c r="F13" s="201"/>
      <c r="G13" s="201"/>
      <c r="H13" s="201"/>
      <c r="I13" s="201"/>
      <c r="J13" s="201"/>
    </row>
    <row r="14" spans="1:30" ht="17.25">
      <c r="B14" s="203" t="s">
        <v>138</v>
      </c>
      <c r="C14" s="201"/>
      <c r="D14" s="201"/>
      <c r="E14" s="201"/>
      <c r="F14" s="201"/>
      <c r="G14" s="201"/>
      <c r="H14" s="201"/>
      <c r="I14" s="201"/>
      <c r="J14" s="221" t="s">
        <v>140</v>
      </c>
    </row>
    <row r="15" spans="1:30" ht="5.25" customHeight="1">
      <c r="B15" s="203"/>
      <c r="C15" s="201"/>
      <c r="D15" s="201"/>
      <c r="E15" s="201"/>
      <c r="F15" s="201"/>
      <c r="G15" s="201"/>
      <c r="H15" s="201"/>
      <c r="I15" s="201"/>
      <c r="J15" s="204"/>
    </row>
    <row r="16" spans="1:30" ht="17.25" customHeight="1">
      <c r="B16" s="262" t="s">
        <v>133</v>
      </c>
      <c r="C16" s="263" t="s">
        <v>118</v>
      </c>
      <c r="D16" s="263"/>
      <c r="E16" s="263"/>
      <c r="F16" s="263"/>
      <c r="G16" s="263" t="s">
        <v>119</v>
      </c>
      <c r="H16" s="263"/>
      <c r="I16" s="263"/>
      <c r="J16" s="263"/>
    </row>
    <row r="17" spans="1:28" ht="17.25" customHeight="1">
      <c r="B17" s="262"/>
      <c r="C17" s="213" t="s">
        <v>120</v>
      </c>
      <c r="D17" s="213" t="s">
        <v>121</v>
      </c>
      <c r="E17" s="213" t="s">
        <v>122</v>
      </c>
      <c r="F17" s="213" t="s">
        <v>123</v>
      </c>
      <c r="G17" s="213" t="s">
        <v>120</v>
      </c>
      <c r="H17" s="213" t="s">
        <v>121</v>
      </c>
      <c r="I17" s="213" t="s">
        <v>122</v>
      </c>
      <c r="J17" s="213" t="s">
        <v>123</v>
      </c>
    </row>
    <row r="18" spans="1:28" s="206" customFormat="1" ht="30" customHeight="1">
      <c r="B18" s="211" t="s">
        <v>128</v>
      </c>
      <c r="C18" s="210">
        <v>5970</v>
      </c>
      <c r="D18" s="210">
        <v>5550</v>
      </c>
      <c r="E18" s="210">
        <v>5420</v>
      </c>
      <c r="F18" s="210">
        <v>5370</v>
      </c>
      <c r="G18" s="210">
        <v>4940</v>
      </c>
      <c r="H18" s="210">
        <v>4520</v>
      </c>
      <c r="I18" s="210">
        <v>4400</v>
      </c>
      <c r="J18" s="210">
        <v>4350</v>
      </c>
    </row>
    <row r="19" spans="1:28" ht="14.25" customHeight="1">
      <c r="A19" s="218"/>
      <c r="B19" s="219"/>
      <c r="C19" s="215"/>
      <c r="D19" s="216"/>
      <c r="E19" s="216"/>
      <c r="F19" s="216"/>
      <c r="G19" s="216"/>
      <c r="H19" s="216"/>
      <c r="I19" s="216"/>
      <c r="J19" s="216"/>
    </row>
    <row r="20" spans="1:28" ht="17.25">
      <c r="B20" s="205" t="s">
        <v>139</v>
      </c>
      <c r="C20" s="201"/>
      <c r="D20" s="201"/>
      <c r="E20" s="221" t="s">
        <v>117</v>
      </c>
      <c r="F20" s="201"/>
      <c r="G20" s="201"/>
      <c r="H20" s="201"/>
      <c r="I20" s="201"/>
      <c r="J20" s="201"/>
      <c r="K20" s="198"/>
      <c r="L20" s="198"/>
      <c r="M20" s="198"/>
      <c r="N20" s="198"/>
      <c r="O20" s="198"/>
      <c r="P20" s="198"/>
      <c r="Q20" s="198"/>
      <c r="R20" s="198"/>
      <c r="S20" s="198"/>
      <c r="T20" s="198"/>
      <c r="U20" s="198"/>
      <c r="V20" s="198"/>
      <c r="W20" s="198"/>
      <c r="X20" s="198"/>
    </row>
    <row r="21" spans="1:28" ht="5.25" customHeight="1">
      <c r="B21" s="205"/>
      <c r="C21" s="201"/>
      <c r="D21" s="201"/>
      <c r="E21" s="202"/>
      <c r="F21" s="201"/>
      <c r="G21" s="201"/>
      <c r="H21" s="201"/>
      <c r="I21" s="201"/>
      <c r="J21" s="201"/>
      <c r="K21" s="198"/>
      <c r="L21" s="198"/>
      <c r="M21" s="198"/>
      <c r="N21" s="198"/>
      <c r="O21" s="198"/>
      <c r="P21" s="198"/>
      <c r="Q21" s="198"/>
      <c r="R21" s="198"/>
      <c r="S21" s="198"/>
      <c r="T21" s="198"/>
      <c r="U21" s="198"/>
      <c r="V21" s="198"/>
      <c r="W21" s="198"/>
      <c r="X21" s="198"/>
    </row>
    <row r="22" spans="1:28" ht="27" customHeight="1">
      <c r="B22" s="222" t="s">
        <v>134</v>
      </c>
      <c r="C22" s="212" t="s">
        <v>118</v>
      </c>
      <c r="D22" s="212" t="s">
        <v>119</v>
      </c>
      <c r="E22" s="212" t="s">
        <v>125</v>
      </c>
      <c r="F22" s="201"/>
      <c r="G22" s="201"/>
      <c r="H22" s="201"/>
      <c r="I22" s="201"/>
      <c r="J22" s="201"/>
      <c r="K22" s="198"/>
      <c r="L22" s="198"/>
      <c r="M22" s="198"/>
    </row>
    <row r="23" spans="1:28" s="206" customFormat="1" ht="30" customHeight="1">
      <c r="B23" s="209" t="s">
        <v>126</v>
      </c>
      <c r="C23" s="210">
        <v>10830</v>
      </c>
      <c r="D23" s="210">
        <v>10140</v>
      </c>
      <c r="E23" s="210">
        <v>9460</v>
      </c>
      <c r="F23" s="207"/>
      <c r="G23" s="207"/>
      <c r="H23" s="207"/>
      <c r="I23" s="207"/>
      <c r="J23" s="207"/>
      <c r="K23" s="208"/>
      <c r="L23" s="208"/>
      <c r="M23" s="208"/>
    </row>
    <row r="24" spans="1:28" s="206" customFormat="1" ht="30" customHeight="1">
      <c r="B24" s="209" t="s">
        <v>127</v>
      </c>
      <c r="C24" s="259">
        <v>8780</v>
      </c>
      <c r="D24" s="259"/>
      <c r="E24" s="259"/>
      <c r="F24" s="207"/>
      <c r="G24" s="207"/>
      <c r="H24" s="207"/>
      <c r="I24" s="207"/>
      <c r="J24" s="207"/>
      <c r="K24" s="208"/>
      <c r="L24" s="208"/>
      <c r="M24" s="208"/>
    </row>
    <row r="25" spans="1:28" ht="18">
      <c r="B25" s="199" t="s">
        <v>116</v>
      </c>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row>
  </sheetData>
  <mergeCells count="8">
    <mergeCell ref="C24:E24"/>
    <mergeCell ref="K8:K9"/>
    <mergeCell ref="B8:B9"/>
    <mergeCell ref="C8:F8"/>
    <mergeCell ref="G8:J8"/>
    <mergeCell ref="B16:B17"/>
    <mergeCell ref="C16:F16"/>
    <mergeCell ref="G16:J16"/>
  </mergeCells>
  <phoneticPr fontId="1"/>
  <pageMargins left="0.70866141732283472" right="0.31496062992125984" top="0.74803149606299213" bottom="0.74803149606299213" header="0.31496062992125984" footer="0.31496062992125984"/>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収入試算シート</vt:lpstr>
      <vt:lpstr>R3基準単収</vt:lpstr>
      <vt:lpstr>ゲタ対策交付単価</vt:lpstr>
      <vt:lpstr>'R3基準単収'!Print_Area</vt:lpstr>
      <vt:lpstr>収入試算シート!Print_Area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2021-02-23T23:41:36Z</cp:lastPrinted>
  <dcterms:created xsi:type="dcterms:W3CDTF">2014-09-04T05:48:04Z</dcterms:created>
  <dcterms:modified xsi:type="dcterms:W3CDTF">2021-02-23T23:51:50Z</dcterms:modified>
</cp:coreProperties>
</file>